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workbookProtection workbookAlgorithmName="SHA-512" workbookHashValue="e/lBImuKgLIWFYZXxfGgFtCvTvSDL0xXkPW6+Tp+NasFvUSO5vtfwrtobsf0o/wcTDdPFWbLTtrbmWcJZSCrfQ==" workbookSaltValue="9VojMXSc99N3osweprViFg==" workbookSpinCount="100000" lockStructure="1"/>
  <bookViews>
    <workbookView xWindow="-30" yWindow="-16320" windowWidth="29040" windowHeight="15720" tabRatio="393"/>
  </bookViews>
  <sheets>
    <sheet name="PV - verzia A" sheetId="1" r:id="rId1"/>
    <sheet name="Návod na používanie PV" sheetId="2" r:id="rId2"/>
  </sheets>
  <definedNames>
    <definedName name="_xlnm.Print_Area" localSheetId="0">'PV - verzia A'!$A$1:$AK$36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13" i="1" l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13" i="1"/>
  <c r="L15" i="1" s="1"/>
  <c r="M13" i="1"/>
  <c r="M15" i="1" s="1"/>
  <c r="N13" i="1"/>
  <c r="N15" i="1" s="1"/>
  <c r="O13" i="1"/>
  <c r="O15" i="1" s="1"/>
  <c r="P13" i="1"/>
  <c r="P15" i="1" s="1"/>
  <c r="Q13" i="1"/>
  <c r="Q15" i="1" s="1"/>
  <c r="R13" i="1"/>
  <c r="R15" i="1" s="1"/>
  <c r="S13" i="1"/>
  <c r="S15" i="1" s="1"/>
  <c r="T13" i="1"/>
  <c r="T15" i="1" s="1"/>
  <c r="U13" i="1"/>
  <c r="U15" i="1" s="1"/>
  <c r="V13" i="1"/>
  <c r="V15" i="1" s="1"/>
  <c r="W13" i="1"/>
  <c r="W15" i="1" s="1"/>
  <c r="X13" i="1"/>
  <c r="X15" i="1" s="1"/>
  <c r="Y13" i="1"/>
  <c r="Y15" i="1" s="1"/>
  <c r="Z13" i="1"/>
  <c r="Z15" i="1" s="1"/>
  <c r="AA13" i="1"/>
  <c r="AA15" i="1" s="1"/>
  <c r="AB13" i="1"/>
  <c r="AB15" i="1" s="1"/>
  <c r="AC13" i="1"/>
  <c r="AC15" i="1" s="1"/>
  <c r="AD13" i="1"/>
  <c r="AD15" i="1" s="1"/>
  <c r="AE13" i="1"/>
  <c r="AE15" i="1" s="1"/>
  <c r="AF13" i="1"/>
  <c r="AF15" i="1" s="1"/>
  <c r="AG13" i="1"/>
  <c r="AG15" i="1" s="1"/>
  <c r="AH13" i="1"/>
  <c r="AH15" i="1" s="1"/>
  <c r="D13" i="1"/>
  <c r="AI9" i="1"/>
  <c r="AJ9" i="1" s="1"/>
  <c r="AI10" i="1"/>
  <c r="AJ10" i="1" s="1"/>
  <c r="AI11" i="1"/>
  <c r="AI14" i="1"/>
  <c r="AJ11" i="1" l="1"/>
  <c r="AK9" i="1"/>
  <c r="A14" i="1"/>
  <c r="D15" i="1"/>
  <c r="AI15" i="1"/>
  <c r="AI12" i="1"/>
  <c r="AJ12" i="1" s="1"/>
  <c r="AK10" i="1" l="1"/>
  <c r="AJ13" i="1"/>
  <c r="AK13" i="1"/>
  <c r="AI13" i="1"/>
  <c r="AS19" i="1"/>
  <c r="AY19" i="1"/>
  <c r="AY20" i="1"/>
  <c r="AY22" i="1"/>
  <c r="AY21" i="1" s="1"/>
  <c r="AY23" i="1"/>
  <c r="AY24" i="1"/>
  <c r="AY25" i="1"/>
  <c r="AY26" i="1"/>
  <c r="AY27" i="1"/>
  <c r="AY28" i="1"/>
  <c r="AY29" i="1"/>
  <c r="AY30" i="1"/>
  <c r="AY31" i="1"/>
  <c r="AH7" i="1" l="1"/>
  <c r="AH8" i="1" s="1"/>
  <c r="AY33" i="1"/>
  <c r="AY32" i="1"/>
  <c r="AC8" i="1" l="1"/>
  <c r="Y8" i="1"/>
  <c r="U8" i="1"/>
  <c r="Q8" i="1"/>
  <c r="M8" i="1"/>
  <c r="I8" i="1"/>
  <c r="E8" i="1"/>
  <c r="D8" i="1"/>
  <c r="AB8" i="1"/>
  <c r="X8" i="1"/>
  <c r="T8" i="1"/>
  <c r="P8" i="1"/>
  <c r="L8" i="1"/>
  <c r="H8" i="1"/>
  <c r="AE8" i="1"/>
  <c r="AA8" i="1"/>
  <c r="W8" i="1"/>
  <c r="S8" i="1"/>
  <c r="O8" i="1"/>
  <c r="K8" i="1"/>
  <c r="G8" i="1"/>
  <c r="AD8" i="1"/>
  <c r="Z8" i="1"/>
  <c r="V8" i="1"/>
  <c r="R8" i="1"/>
  <c r="N8" i="1"/>
  <c r="J8" i="1"/>
  <c r="F8" i="1"/>
  <c r="AF7" i="1"/>
  <c r="AF8" i="1" s="1"/>
  <c r="AG7" i="1"/>
  <c r="AG8" i="1" s="1"/>
</calcChain>
</file>

<file path=xl/sharedStrings.xml><?xml version="1.0" encoding="utf-8"?>
<sst xmlns="http://schemas.openxmlformats.org/spreadsheetml/2006/main" count="89" uniqueCount="79">
  <si>
    <t>Mesiac:</t>
  </si>
  <si>
    <t>Rok:</t>
  </si>
  <si>
    <t>Meno osoby:</t>
  </si>
  <si>
    <t>január</t>
  </si>
  <si>
    <t>február</t>
  </si>
  <si>
    <t>marec</t>
  </si>
  <si>
    <t>jún</t>
  </si>
  <si>
    <t>august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</si>
  <si>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</si>
  <si>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</si>
  <si>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</si>
  <si>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</si>
  <si>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</si>
  <si>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</si>
  <si>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</si>
  <si>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</si>
  <si>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</si>
  <si>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</si>
  <si>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</si>
  <si>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</si>
  <si>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</si>
  <si>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júl</t>
  </si>
  <si>
    <t>Štedrý deň</t>
  </si>
  <si>
    <t>2. sviatok vianočný</t>
  </si>
  <si>
    <t>Meno, priezvisko, podpis osoby predkladajúcej pracovný výkaz (zamestnanca):</t>
  </si>
  <si>
    <t>september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</si>
  <si>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</si>
  <si>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</si>
  <si>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</si>
  <si>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</si>
  <si>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</si>
  <si>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</si>
  <si>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mandátna zmluva</t>
  </si>
  <si>
    <t>iná bližšie nepomenovaná zmluva</t>
  </si>
  <si>
    <t>október</t>
  </si>
  <si>
    <t>november</t>
  </si>
  <si>
    <t>december</t>
  </si>
  <si>
    <t>Počet hodín zamestnanca v danom mesiaci</t>
  </si>
  <si>
    <t>odpracované hodiny</t>
  </si>
  <si>
    <t>sviatok</t>
  </si>
  <si>
    <t>dovolenka</t>
  </si>
  <si>
    <t>PN</t>
  </si>
  <si>
    <t>náhradné voľno</t>
  </si>
  <si>
    <t>platený nadčas</t>
  </si>
  <si>
    <t>ďalšie</t>
  </si>
  <si>
    <t>∑ súčet</t>
  </si>
  <si>
    <t>Čestné výhlásenie:</t>
  </si>
  <si>
    <t xml:space="preserve"> Spolu za jedného zamestnávateľa    </t>
  </si>
  <si>
    <t>Spolu za všetkých zamestnávateľov</t>
  </si>
  <si>
    <t>fond pracovného času</t>
  </si>
  <si>
    <t>∑ hodín</t>
  </si>
  <si>
    <t>∑ oprávnených hodín</t>
  </si>
  <si>
    <t>n/a</t>
  </si>
  <si>
    <t>Typ úväzku</t>
  </si>
  <si>
    <t>Kód projektu ITMS</t>
  </si>
  <si>
    <t>Číslo pracovného výkazu:</t>
  </si>
  <si>
    <t>Dátum vypracovania pracovného výkazu:</t>
  </si>
  <si>
    <t>Dátum schválenia pracovného výkazu:</t>
  </si>
  <si>
    <t>% podiel odpracovaných hodín</t>
  </si>
  <si>
    <t>Ďalšie pracovné pomery u toho istého, alebo iných zamestnávateľov</t>
  </si>
  <si>
    <t>Názov pozície na projekte</t>
  </si>
  <si>
    <t>Iné neprítomnosti nenárokované z projektu</t>
  </si>
  <si>
    <r>
      <t xml:space="preserve">deň 
</t>
    </r>
    <r>
      <rPr>
        <i/>
        <sz val="9"/>
        <color theme="1"/>
        <rFont val="Calibri"/>
        <family val="2"/>
        <charset val="238"/>
        <scheme val="minor"/>
      </rPr>
      <t>počet hodín výkonu (hh:mm) h:1-24; m: 00, 25, 50, 75</t>
    </r>
  </si>
  <si>
    <t xml:space="preserve">Vyššie uvedeným podpisom potvrdzujem, že údaje uvedené v pracovnom výkaze sú pravdivé, reálne, úplné a správne a som si vedomá/ý následkov spojených s uvedením/predložením nesprávneho, neúplného alebo falšovaného výkazu. </t>
  </si>
  <si>
    <t>Počet hodín výkonu na projekte</t>
  </si>
  <si>
    <t>Počet hodín výkonu u zamestnávateľa mimo projekt</t>
  </si>
  <si>
    <t>Celková neprítomnosť, z ktorej časť je nárokovaná z projektu 
(dovolenky, lekár, PN a i.)</t>
  </si>
  <si>
    <r>
      <rPr>
        <b/>
        <sz val="10"/>
        <color indexed="8"/>
        <rFont val="Calibri"/>
        <family val="2"/>
        <charset val="238"/>
        <scheme val="minor"/>
      </rPr>
      <t xml:space="preserve">Všeobecné pokyny:
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b/>
        <sz val="10"/>
        <color indexed="8"/>
        <rFont val="Calibri"/>
        <family val="2"/>
        <charset val="238"/>
        <scheme val="minor"/>
      </rPr>
      <t xml:space="preserve">1. </t>
    </r>
    <r>
      <rPr>
        <sz val="10"/>
        <color indexed="8"/>
        <rFont val="Calibri"/>
        <family val="2"/>
        <charset val="238"/>
        <scheme val="minor"/>
      </rPr>
      <t xml:space="preserve">Pracovný výkaz sa vypracuje na každý mesiac t. j. nie je možné predložiť pracovný výkaz na viac mesiacov. Prijímateľ/partner/zamestnávateľ predkladá za jedného zamestnanca jeden pracovný výkaz.
</t>
    </r>
    <r>
      <rPr>
        <b/>
        <sz val="10"/>
        <color indexed="8"/>
        <rFont val="Calibri"/>
        <family val="2"/>
        <charset val="238"/>
        <scheme val="minor"/>
      </rPr>
      <t xml:space="preserve">2. </t>
    </r>
    <r>
      <rPr>
        <sz val="10"/>
        <color indexed="8"/>
        <rFont val="Calibri"/>
        <family val="2"/>
        <charset val="238"/>
        <scheme val="minor"/>
      </rPr>
      <t xml:space="preserve">Odpracované hodiny v jednotlivých dňoch sa uvádzajú vo formáte čísla, nie vo formáte hodín. Napr. po odpracovaní 1 hodiny a 30 minút je potrebné uviesť číslo v tvare 1,5. Uvádzať čísla v hodinovom rozsahu, prípadne polhodinovom rozsahu (t.j. zobrazenie na 2 desatinné miesto).  
</t>
    </r>
    <r>
      <rPr>
        <b/>
        <sz val="10"/>
        <color indexed="8"/>
        <rFont val="Calibri"/>
        <family val="2"/>
        <charset val="238"/>
        <scheme val="minor"/>
      </rPr>
      <t>3.</t>
    </r>
    <r>
      <rPr>
        <sz val="10"/>
        <color indexed="8"/>
        <rFont val="Calibri"/>
        <family val="2"/>
        <charset val="238"/>
        <scheme val="minor"/>
      </rPr>
      <t xml:space="preserve"> Vypĺňajú sa len políčka s bielym podkladom. Políčka so šedým podkladom sú prednastavené, zásah do nich spôsobí nepresnosti.
</t>
    </r>
    <r>
      <rPr>
        <b/>
        <sz val="10"/>
        <color indexed="8"/>
        <rFont val="Calibri"/>
        <family val="2"/>
        <charset val="238"/>
        <scheme val="minor"/>
      </rPr>
      <t>4.</t>
    </r>
    <r>
      <rPr>
        <sz val="10"/>
        <color indexed="8"/>
        <rFont val="Calibri"/>
        <family val="2"/>
        <charset val="238"/>
        <scheme val="minor"/>
      </rPr>
      <t xml:space="preserve"> Prijímateľ má povinnosť archivovať kópiu  podpísaného originálu, resp. sken podpísaného originálu pracovného výkazu pre účely finančnej kontroly na mieste.
</t>
    </r>
    <r>
      <rPr>
        <b/>
        <sz val="10"/>
        <color theme="1"/>
        <rFont val="Calibri"/>
        <family val="2"/>
        <charset val="238"/>
        <scheme val="minor"/>
      </rPr>
      <t xml:space="preserve">5. </t>
    </r>
    <r>
      <rPr>
        <sz val="10"/>
        <color theme="1"/>
        <rFont val="Calibri"/>
        <family val="2"/>
        <charset val="238"/>
        <scheme val="minor"/>
      </rPr>
      <t>Podpísaný pracovný výkaz archivovaný u prijímateľa musí byť zhodný s pracovným výkazom vo formáte excel predloženým v žiadosti o platbu. Identifikované rozdiely môžu mať za následok vznik neoprávnených výdavkov v rozsahu celého pracovného výkazu.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6.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Neúplné, nepresné, nepravdivé a nesprávne informácie uvedené v pracovnom výkaze môžu mať za následok vznik neoprávnených výdavkov.</t>
    </r>
  </si>
  <si>
    <t>apríl</t>
  </si>
  <si>
    <t>máj</t>
  </si>
  <si>
    <t>lekár/sprievod</t>
  </si>
  <si>
    <t>Meno, priezvisko, podpis osoby akceptujúcej pracovný výkaz:</t>
  </si>
  <si>
    <r>
      <t>Pracovný výkaz (PV)</t>
    </r>
    <r>
      <rPr>
        <sz val="10"/>
        <color theme="1"/>
        <rFont val="Calibri"/>
        <family val="2"/>
        <charset val="238"/>
        <scheme val="minor"/>
      </rPr>
      <t xml:space="preserve"> zaznamenáva odpracované hodiny uhradené zamestnávateľom podľa výplatnej pásky v rámci aktivít konkrétneho projektu, konkrétnym zamestnávateľom, v konkrétnom období realizácie projektu podľa zmluvy o poskytnutí NFP. PV obsahuje všetky úväzky zamestnanca (aj za prípadné rôzne pracovné pozície na projekte a mimo projektu, realizované aj vo viacerých aktivitách a pod.) vykazované v rámci jedného kalendárneho mesiaca. Prijímateľ predkladá PV poskytovateľovi PSK v rámci podpornej dokumentácie k žiadosti o platbu (ŽoP). Samotný formulár PV je pre prijímateľov záväzný, avšak prijímateľ môže doplniť ďalšie informácie podľa vlastného uváženia. PV predkladá prijímateľ poskytovateľovi v záujme zníženia administratívnej záťaže a zefektívnenia čerpania vo formáte excel bez podpisov, avšak s riadne vyplnenými údajmi vrátane údajov uvedených v riadku 31 - 34.</t>
    </r>
    <r>
      <rPr>
        <b/>
        <sz val="10"/>
        <color rgb="FFFF0000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
Pokyny k vypĺňaniu jednotlivých buniek:
"Číslo pracovného výkazu"</t>
    </r>
    <r>
      <rPr>
        <sz val="10"/>
        <color theme="1"/>
        <rFont val="Calibri"/>
        <family val="2"/>
        <charset val="238"/>
        <scheme val="minor"/>
      </rPr>
      <t xml:space="preserve"> - označenie PV jednoznačným identifikátorom podľa časovej následnosti vystavenia jednotlivých PV.</t>
    </r>
    <r>
      <rPr>
        <b/>
        <sz val="10"/>
        <color theme="1"/>
        <rFont val="Calibri"/>
        <family val="2"/>
        <charset val="238"/>
        <scheme val="minor"/>
      </rPr>
      <t xml:space="preserve">
"Meno osoby"</t>
    </r>
    <r>
      <rPr>
        <sz val="10"/>
        <color theme="1"/>
        <rFont val="Calibri"/>
        <family val="2"/>
        <charset val="238"/>
        <scheme val="minor"/>
      </rPr>
      <t xml:space="preserve"> - uviesť meno a priezvisko fyzickej osoby, ktorá predmetnú činnosť vykonala (v tvare: titul pred menom, meno a priezvisko, titul za menom).</t>
    </r>
    <r>
      <rPr>
        <b/>
        <sz val="10"/>
        <color theme="1"/>
        <rFont val="Calibri"/>
        <family val="2"/>
        <charset val="238"/>
        <scheme val="minor"/>
      </rPr>
      <t xml:space="preserve">
"Mesiac"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vybrať mesiac, v ktorom boli predmetné činnosti vykonané.</t>
    </r>
    <r>
      <rPr>
        <b/>
        <sz val="10"/>
        <color theme="1"/>
        <rFont val="Calibri"/>
        <family val="2"/>
        <charset val="238"/>
        <scheme val="minor"/>
      </rPr>
      <t xml:space="preserve">
"Rok" </t>
    </r>
    <r>
      <rPr>
        <sz val="10"/>
        <color theme="1"/>
        <rFont val="Calibri"/>
        <family val="2"/>
        <charset val="238"/>
        <scheme val="minor"/>
      </rPr>
      <t>- vybrať rok, v ktorom boli predmetné činnosti vykonané.
"</t>
    </r>
    <r>
      <rPr>
        <b/>
        <sz val="10"/>
        <color theme="1"/>
        <rFont val="Calibri"/>
        <family val="2"/>
        <charset val="238"/>
        <scheme val="minor"/>
      </rPr>
      <t xml:space="preserve">Názov prijímateľa" </t>
    </r>
    <r>
      <rPr>
        <sz val="10"/>
        <color theme="1"/>
        <rFont val="Calibri"/>
        <family val="2"/>
        <charset val="238"/>
        <scheme val="minor"/>
      </rPr>
      <t>- uviesť názov Prijímateľa/Partnera/Zamestnávateľa, s ktorým má daná osoba uzatvorený daný právny vzťah.</t>
    </r>
    <r>
      <rPr>
        <b/>
        <sz val="10"/>
        <color theme="1"/>
        <rFont val="Calibri"/>
        <family val="2"/>
        <charset val="238"/>
        <scheme val="minor"/>
      </rPr>
      <t xml:space="preserve">
"Kód projektu ITMS"</t>
    </r>
    <r>
      <rPr>
        <sz val="10"/>
        <color theme="1"/>
        <rFont val="Calibri"/>
        <family val="2"/>
        <charset val="238"/>
        <scheme val="minor"/>
      </rPr>
      <t xml:space="preserve"> - uviesť kód ITMS príslušného projektu, v rámci ktorého boli predmetné činnosti na danej pozícii vykonané.  </t>
    </r>
    <r>
      <rPr>
        <b/>
        <sz val="10"/>
        <color theme="1"/>
        <rFont val="Calibri"/>
        <family val="2"/>
        <charset val="238"/>
        <scheme val="minor"/>
      </rPr>
      <t xml:space="preserve">
"Typ úväzku" </t>
    </r>
    <r>
      <rPr>
        <sz val="10"/>
        <color theme="1"/>
        <rFont val="Calibri"/>
        <family val="2"/>
        <charset val="238"/>
        <scheme val="minor"/>
      </rPr>
      <t>-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vybrať jednu z možností.</t>
    </r>
    <r>
      <rPr>
        <b/>
        <sz val="10"/>
        <color theme="1"/>
        <rFont val="Calibri"/>
        <family val="2"/>
        <charset val="238"/>
        <scheme val="minor"/>
      </rPr>
      <t xml:space="preserve">
"Názov pozície na projekte" -</t>
    </r>
    <r>
      <rPr>
        <sz val="10"/>
        <color theme="1"/>
        <rFont val="Calibri"/>
        <family val="2"/>
        <charset val="238"/>
        <scheme val="minor"/>
      </rPr>
      <t xml:space="preserve"> uviesť názov pozície na projekte.
</t>
    </r>
    <r>
      <rPr>
        <b/>
        <sz val="10"/>
        <color theme="1"/>
        <rFont val="Calibri"/>
        <family val="2"/>
        <charset val="238"/>
        <scheme val="minor"/>
      </rPr>
      <t xml:space="preserve">"Počet hodín výkonu na projekte" </t>
    </r>
    <r>
      <rPr>
        <sz val="10"/>
        <color theme="1"/>
        <rFont val="Calibri"/>
        <family val="2"/>
        <charset val="238"/>
        <scheme val="minor"/>
      </rPr>
      <t>- pri jednotlivých dňoch sa uvádza počet odpracovaných hodín na projekte, neuvádzajú sa dovolenky, sviatky, lekári a pod.</t>
    </r>
    <r>
      <rPr>
        <b/>
        <sz val="10"/>
        <color theme="1"/>
        <rFont val="Calibri"/>
        <family val="2"/>
        <charset val="238"/>
        <scheme val="minor"/>
      </rPr>
      <t xml:space="preserve">
"Počet hodín výkonu u zamestnávateľa mimo projekt."</t>
    </r>
    <r>
      <rPr>
        <sz val="10"/>
        <color theme="1"/>
        <rFont val="Calibri"/>
        <family val="2"/>
        <charset val="238"/>
        <scheme val="minor"/>
      </rPr>
      <t xml:space="preserve"> - uvádza sa čas za ostatné pracovné činnosti mimo projektu kumulatívne u rovnakého zamestnávateľa (prijímateľa/partnera).</t>
    </r>
    <r>
      <rPr>
        <b/>
        <sz val="10"/>
        <color theme="1"/>
        <rFont val="Calibri"/>
        <family val="2"/>
        <charset val="238"/>
        <scheme val="minor"/>
      </rPr>
      <t xml:space="preserve">
"Celková neprítomnosť, z ktorých časť je nárokovaná z projektu (dovolenky, lekár, PN a i.)" -  </t>
    </r>
    <r>
      <rPr>
        <sz val="10"/>
        <color theme="1"/>
        <rFont val="Calibri"/>
        <family val="2"/>
        <charset val="238"/>
        <scheme val="minor"/>
      </rPr>
      <t>uvedie sa počet hodín náhrady neprítomnosti zamestnanca za daný deň (napr. dovolenka, lekár, služobná cesta a pod.). Jedná sa o dovolenku prislúchajúcu k obdobiu odpracovanému príslušným zamestnancom na danom projekte. Oprávnená je skutočne čerpaná dovolenka v čase realizácie projektu (t. j. aj prenesená dovolenka z predchádzajúceho roku, ak nárok na dovolenku vznikol v súvislosti s výkonom práce na projekte, t. j. zamestnanec v predchádzajúcom roku pracoval na projekte).</t>
    </r>
    <r>
      <rPr>
        <b/>
        <sz val="10"/>
        <color theme="1"/>
        <rFont val="Calibri"/>
        <family val="2"/>
        <charset val="238"/>
        <scheme val="minor"/>
      </rPr>
      <t xml:space="preserve">
"Iné neprítomnosti nenárokované z projektu"  </t>
    </r>
    <r>
      <rPr>
        <sz val="10"/>
        <color theme="1"/>
        <rFont val="Calibri"/>
        <family val="2"/>
        <charset val="238"/>
        <scheme val="minor"/>
      </rPr>
      <t xml:space="preserve">- uvedie sa počet neoprávnených hodín dovolenky a i. nenárokované hodiny z projektu) zamestnanca za daný deň. Jedná sa o dovolenku, ktorá je nenárokovateľná z dôvodu, že nárok na dovolenku vznikol v čase (napr. v predchádzajúcom roku), keď zamestnanec ešte na danom projekte nepracoval.
</t>
    </r>
    <r>
      <rPr>
        <b/>
        <sz val="10"/>
        <color theme="1"/>
        <rFont val="Calibri"/>
        <family val="2"/>
        <charset val="238"/>
        <scheme val="minor"/>
      </rPr>
      <t>"Spolu za jedného zamestnávateľa"</t>
    </r>
    <r>
      <rPr>
        <sz val="10"/>
        <color theme="1"/>
        <rFont val="Calibri"/>
        <family val="2"/>
        <charset val="238"/>
        <scheme val="minor"/>
      </rPr>
      <t xml:space="preserve"> - vzorcová bunka. Ide o súčet odpracovaných hodín a neprítomnosti na pracovisku kumulatívne za pracovné činnosti zamestnanca vykonanú u jedného zamestnávateľa.</t>
    </r>
    <r>
      <rPr>
        <b/>
        <sz val="10"/>
        <color theme="1"/>
        <rFont val="Calibri"/>
        <family val="2"/>
        <charset val="238"/>
        <scheme val="minor"/>
      </rPr>
      <t xml:space="preserve">
"Ďalšie pracovné pomery u toho istého, alebo iných zamestnávateľov"</t>
    </r>
    <r>
      <rPr>
        <sz val="10"/>
        <color theme="1"/>
        <rFont val="Calibri"/>
        <family val="2"/>
        <charset val="238"/>
        <scheme val="minor"/>
      </rPr>
      <t xml:space="preserve"> - uvádza sa čas za všetky ostatné pracovné činnosti zamestnanca kumulatívne.
</t>
    </r>
    <r>
      <rPr>
        <b/>
        <sz val="10"/>
        <color theme="1"/>
        <rFont val="Calibri"/>
        <family val="2"/>
        <charset val="238"/>
        <scheme val="minor"/>
      </rPr>
      <t xml:space="preserve">"Spolu za všetkých zamestnávateľov" </t>
    </r>
    <r>
      <rPr>
        <sz val="10"/>
        <color theme="1"/>
        <rFont val="Calibri"/>
        <family val="2"/>
        <charset val="238"/>
        <scheme val="minor"/>
      </rPr>
      <t xml:space="preserve">- vzorcová bunka. Ide o súčet odpracovaných hodín a neprítomnosti na pracovisku kumulatívne za všetky pracovné činnosti zamestnanca.
</t>
    </r>
    <r>
      <rPr>
        <b/>
        <sz val="10"/>
        <color theme="1"/>
        <rFont val="Calibri"/>
        <family val="2"/>
        <charset val="238"/>
        <scheme val="minor"/>
      </rPr>
      <t>"∑ hodín"</t>
    </r>
    <r>
      <rPr>
        <sz val="10"/>
        <color theme="1"/>
        <rFont val="Calibri"/>
        <family val="2"/>
        <charset val="238"/>
        <scheme val="minor"/>
      </rPr>
      <t xml:space="preserve"> -  vzorcová bunka. Súčet odpracovaných hodín uhradených zamestnávateľom podľa výplatnej pásky (t. j.  nadčasy, ktoré nie sú vykonávané zamestnancom na príkaz nadriadeného zamestnanca/zamestnávateľa sa neuvádzajú). 
</t>
    </r>
    <r>
      <rPr>
        <b/>
        <sz val="10"/>
        <color theme="1"/>
        <rFont val="Calibri"/>
        <family val="2"/>
        <charset val="238"/>
        <scheme val="minor"/>
      </rPr>
      <t>"% podiel odpracovaných hodín"</t>
    </r>
    <r>
      <rPr>
        <sz val="10"/>
        <color theme="1"/>
        <rFont val="Calibri"/>
        <family val="2"/>
        <charset val="238"/>
        <scheme val="minor"/>
      </rPr>
      <t xml:space="preserve"> -  vzorcová bunka. Ide o prepočítaný percentuálny podiel odpracovaných hodín podľa disponibilného celkového fondu pracovného času v konkrétnom kalendárnom mesiaci.
</t>
    </r>
    <r>
      <rPr>
        <b/>
        <sz val="10"/>
        <color theme="1"/>
        <rFont val="Calibri"/>
        <family val="2"/>
        <charset val="238"/>
        <scheme val="minor"/>
      </rPr>
      <t xml:space="preserve">"∑ oprávnených hodín" </t>
    </r>
    <r>
      <rPr>
        <sz val="10"/>
        <color theme="1"/>
        <rFont val="Calibri"/>
        <family val="2"/>
        <charset val="238"/>
        <scheme val="minor"/>
      </rPr>
      <t xml:space="preserve">- vzorcová bunka. Ide o súčet skutočne odpracovaných oprávnených hodín a pomernej časti počtu hodín neprítomností nárokovateľných z daného projektu.
</t>
    </r>
    <r>
      <rPr>
        <b/>
        <sz val="10"/>
        <color theme="1"/>
        <rFont val="Calibri"/>
        <family val="2"/>
        <charset val="238"/>
        <scheme val="minor"/>
      </rPr>
      <t>Súčet oprávnených hodín na projekte, ktorý sa po vyplnení všetkých polí tabuľky objaví v riadku 9 (stĺpec AK) daného projektu u zamestnanca uvedie prijímateľ  - Sumarizačný hárok ako "čas v hodinách/percentách na tomto projekte" (stĺpec L, riadok 20).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
"Počet hodín zamestnanca v danom mesiaci" </t>
    </r>
    <r>
      <rPr>
        <sz val="10"/>
        <color theme="1"/>
        <rFont val="Calibri"/>
        <family val="2"/>
        <charset val="238"/>
        <scheme val="minor"/>
      </rPr>
      <t xml:space="preserve">- v tejto časti je potrebné vyplniť jednotlivé údaje podľa výplatnej pásky (fond pracovného času v danom mesiaci, dovolenky, sviatky, PN, lekár a pod.).
</t>
    </r>
    <r>
      <rPr>
        <b/>
        <sz val="10"/>
        <color theme="1"/>
        <rFont val="Calibri"/>
        <family val="2"/>
        <charset val="238"/>
        <scheme val="minor"/>
      </rPr>
      <t xml:space="preserve">"Dátum vypracovania pracovného výkazu" - </t>
    </r>
    <r>
      <rPr>
        <sz val="10"/>
        <color theme="1"/>
        <rFont val="Calibri"/>
        <family val="2"/>
        <charset val="238"/>
        <scheme val="minor"/>
      </rPr>
      <t>vyplniť dátum vypracovania pracovného výkazu zamestnancom.</t>
    </r>
    <r>
      <rPr>
        <b/>
        <sz val="10"/>
        <color theme="1"/>
        <rFont val="Calibri"/>
        <family val="2"/>
        <charset val="238"/>
        <scheme val="minor"/>
      </rPr>
      <t xml:space="preserve">
"Meno, priezvisko,  podpis osoby predkladajúcej pracovný výkaz (zamestnanca)" - </t>
    </r>
    <r>
      <rPr>
        <sz val="10"/>
        <color theme="1"/>
        <rFont val="Calibri"/>
        <family val="2"/>
        <charset val="238"/>
        <scheme val="minor"/>
      </rPr>
      <t>vyplniť meno, priezvisko osoby predkladajúcej pracovný výkaz.</t>
    </r>
    <r>
      <rPr>
        <b/>
        <sz val="10"/>
        <color theme="1"/>
        <rFont val="Calibri"/>
        <family val="2"/>
        <charset val="238"/>
        <scheme val="minor"/>
      </rPr>
      <t xml:space="preserve">
"Dátum schválenia pracovného výkazu" -</t>
    </r>
    <r>
      <rPr>
        <sz val="10"/>
        <color theme="1"/>
        <rFont val="Calibri"/>
        <family val="2"/>
        <charset val="238"/>
        <scheme val="minor"/>
      </rPr>
      <t xml:space="preserve"> vyplniť dátum schválenia pracovného výkazu štatutárnym orgánom.</t>
    </r>
    <r>
      <rPr>
        <b/>
        <sz val="10"/>
        <color theme="1"/>
        <rFont val="Calibri"/>
        <family val="2"/>
        <charset val="238"/>
        <scheme val="minor"/>
      </rPr>
      <t xml:space="preserve">
"Meno, priezvisko, podpis osoby akceptujúcej pracovný výkaz " </t>
    </r>
    <r>
      <rPr>
        <sz val="10"/>
        <color theme="1"/>
        <rFont val="Calibri"/>
        <family val="2"/>
        <charset val="238"/>
        <scheme val="minor"/>
      </rPr>
      <t xml:space="preserve">- vyplniť meno, priezvisko osoby štatutárneho orgánu alebo inej poverenej osoby.
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</si>
  <si>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pracovný výkaz, verzia 1</t>
  </si>
  <si>
    <t xml:space="preserve">Odborník/čka pre oblasť verejných politík </t>
  </si>
  <si>
    <t>Koordinátor/ka členskej základne</t>
  </si>
  <si>
    <t xml:space="preserve">Analytik/čka </t>
  </si>
  <si>
    <t>401401B926</t>
  </si>
  <si>
    <t>Názov prijímateľa/užívateľa: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</si>
</sst>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mmmm"/>
    <numFmt numFmtId="166" formatCode="d/m/yy"/>
    <numFmt numFmtId="167" formatCode="[$-F800]dddd\,\ mmmm\ dd\,\ yyyy"/>
    <numFmt numFmtId="168" formatCode="ddd"/>
    <numFmt numFmtId="169" formatCode="[h]:mm"/>
    <numFmt numFmtId="170" formatCode="h:mm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5" fillId="0" borderId="0"/>
    <xf numFmtId="9" fontId="17" fillId="0" borderId="0" applyFont="0" applyFill="0" applyBorder="0" applyAlignment="0" applyProtection="0"/>
  </cellStyleXfs>
  <cellXfs count="114">
    <xf numFmtId="0" fontId="0" fillId="0" borderId="0" xfId="0"/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4" fontId="20" fillId="0" borderId="2" xfId="0" applyNumberFormat="1" applyFont="1" applyBorder="1" applyProtection="1">
      <protection locked="0"/>
    </xf>
    <xf numFmtId="4" fontId="20" fillId="0" borderId="2" xfId="0" applyNumberFormat="1" applyFont="1" applyBorder="1" applyAlignment="1" applyProtection="1">
      <protection locked="0"/>
    </xf>
    <xf numFmtId="0" fontId="20" fillId="0" borderId="2" xfId="0" applyFont="1" applyBorder="1" applyAlignment="1" applyProtection="1">
      <protection locked="0"/>
    </xf>
    <xf numFmtId="0" fontId="20" fillId="0" borderId="17" xfId="0" applyFont="1" applyBorder="1" applyAlignment="1" applyProtection="1">
      <protection locked="0"/>
    </xf>
    <xf numFmtId="164" fontId="20" fillId="0" borderId="21" xfId="0" applyNumberFormat="1" applyFont="1" applyBorder="1" applyProtection="1">
      <protection locked="0"/>
    </xf>
    <xf numFmtId="4" fontId="20" fillId="0" borderId="6" xfId="0" applyNumberFormat="1" applyFont="1" applyBorder="1" applyProtection="1"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14" fontId="20" fillId="0" borderId="0" xfId="0" applyNumberFormat="1" applyFont="1" applyBorder="1" applyAlignment="1" applyProtection="1">
      <alignment vertical="center"/>
      <protection locked="0"/>
    </xf>
    <xf numFmtId="0" fontId="20" fillId="0" borderId="2" xfId="0" applyFont="1" applyFill="1" applyBorder="1" applyAlignment="1" applyProtection="1">
      <alignment vertical="center"/>
      <protection locked="0"/>
    </xf>
    <xf numFmtId="0" fontId="19" fillId="4" borderId="19" xfId="0" applyFont="1" applyFill="1" applyBorder="1" applyAlignment="1" applyProtection="1">
      <alignment vertical="center" wrapText="1"/>
      <protection locked="0"/>
    </xf>
    <xf numFmtId="0" fontId="20" fillId="0" borderId="2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24" fillId="0" borderId="0" xfId="4" applyFont="1"/>
    <xf numFmtId="0" fontId="23" fillId="0" borderId="0" xfId="4" applyFont="1" applyBorder="1" applyAlignment="1">
      <alignment vertical="top"/>
    </xf>
    <xf numFmtId="0" fontId="11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2" borderId="0" xfId="1" applyFont="1" applyBorder="1" applyAlignment="1" applyProtection="1">
      <alignment horizontal="right"/>
      <protection locked="0"/>
    </xf>
    <xf numFmtId="0" fontId="0" fillId="0" borderId="0" xfId="0" applyFont="1" applyFill="1" applyBorder="1" applyProtection="1">
      <protection locked="0"/>
    </xf>
    <xf numFmtId="0" fontId="6" fillId="0" borderId="14" xfId="0" applyFont="1" applyBorder="1" applyProtection="1"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protection locked="0"/>
    </xf>
    <xf numFmtId="169" fontId="0" fillId="0" borderId="0" xfId="0" applyNumberFormat="1" applyFont="1" applyProtection="1">
      <protection locked="0"/>
    </xf>
    <xf numFmtId="0" fontId="0" fillId="0" borderId="0" xfId="0" applyFont="1" applyBorder="1" applyProtection="1">
      <protection locked="0"/>
    </xf>
    <xf numFmtId="169" fontId="15" fillId="0" borderId="0" xfId="0" applyNumberFormat="1" applyFont="1" applyProtection="1">
      <protection locked="0"/>
    </xf>
    <xf numFmtId="0" fontId="0" fillId="4" borderId="14" xfId="0" applyFont="1" applyFill="1" applyBorder="1" applyProtection="1">
      <protection locked="0"/>
    </xf>
    <xf numFmtId="168" fontId="0" fillId="3" borderId="14" xfId="0" applyNumberFormat="1" applyFont="1" applyFill="1" applyBorder="1" applyProtection="1">
      <protection locked="0"/>
    </xf>
    <xf numFmtId="168" fontId="0" fillId="4" borderId="14" xfId="0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protection locked="0"/>
    </xf>
    <xf numFmtId="2" fontId="0" fillId="0" borderId="14" xfId="5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0" fontId="18" fillId="0" borderId="0" xfId="0" applyFont="1" applyFill="1" applyBorder="1" applyAlignment="1" applyProtection="1">
      <protection locked="0"/>
    </xf>
    <xf numFmtId="0" fontId="22" fillId="0" borderId="0" xfId="0" applyFont="1" applyProtection="1">
      <protection locked="0"/>
    </xf>
    <xf numFmtId="0" fontId="18" fillId="0" borderId="0" xfId="0" applyFont="1" applyProtection="1">
      <protection locked="0"/>
    </xf>
    <xf numFmtId="9" fontId="0" fillId="0" borderId="14" xfId="5" applyFont="1" applyFill="1" applyBorder="1" applyAlignment="1" applyProtection="1">
      <alignment horizontal="right"/>
      <protection locked="0"/>
    </xf>
    <xf numFmtId="0" fontId="18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70" fontId="15" fillId="0" borderId="0" xfId="0" applyNumberFormat="1" applyFont="1" applyProtection="1">
      <protection locked="0"/>
    </xf>
    <xf numFmtId="16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166" fontId="13" fillId="0" borderId="2" xfId="2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13" fillId="0" borderId="5" xfId="2" applyFont="1" applyFill="1" applyBorder="1" applyAlignment="1" applyProtection="1">
      <protection locked="0"/>
    </xf>
    <xf numFmtId="0" fontId="13" fillId="0" borderId="8" xfId="2" applyFont="1" applyFill="1" applyBorder="1" applyAlignment="1" applyProtection="1">
      <protection locked="0"/>
    </xf>
    <xf numFmtId="0" fontId="13" fillId="0" borderId="1" xfId="2" applyFont="1" applyFill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11" fillId="0" borderId="0" xfId="0" applyFont="1" applyFill="1" applyBorder="1" applyProtection="1">
      <protection locked="0"/>
    </xf>
    <xf numFmtId="46" fontId="9" fillId="0" borderId="0" xfId="0" applyNumberFormat="1" applyFont="1" applyBorder="1" applyAlignment="1" applyProtection="1">
      <protection locked="0"/>
    </xf>
    <xf numFmtId="46" fontId="0" fillId="0" borderId="0" xfId="0" applyNumberFormat="1" applyFont="1" applyProtection="1">
      <protection locked="0"/>
    </xf>
    <xf numFmtId="169" fontId="8" fillId="0" borderId="0" xfId="0" applyNumberFormat="1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20" fontId="0" fillId="0" borderId="0" xfId="0" applyNumberFormat="1" applyFont="1" applyProtection="1">
      <protection locked="0"/>
    </xf>
    <xf numFmtId="14" fontId="11" fillId="0" borderId="0" xfId="0" applyNumberFormat="1" applyFont="1" applyProtection="1">
      <protection locked="0"/>
    </xf>
    <xf numFmtId="165" fontId="11" fillId="0" borderId="0" xfId="0" applyNumberFormat="1" applyFont="1" applyProtection="1">
      <protection locked="0"/>
    </xf>
    <xf numFmtId="46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14" fontId="11" fillId="0" borderId="0" xfId="0" applyNumberFormat="1" applyFont="1" applyFill="1" applyProtection="1">
      <protection locked="0"/>
    </xf>
    <xf numFmtId="0" fontId="13" fillId="0" borderId="9" xfId="2" applyFont="1" applyFill="1" applyBorder="1" applyAlignment="1" applyProtection="1">
      <protection locked="0"/>
    </xf>
    <xf numFmtId="0" fontId="13" fillId="0" borderId="10" xfId="2" applyFont="1" applyFill="1" applyBorder="1" applyAlignment="1" applyProtection="1">
      <protection locked="0"/>
    </xf>
    <xf numFmtId="0" fontId="13" fillId="0" borderId="11" xfId="2" applyFont="1" applyFill="1" applyBorder="1" applyAlignment="1" applyProtection="1">
      <protection locked="0"/>
    </xf>
    <xf numFmtId="167" fontId="0" fillId="0" borderId="0" xfId="0" applyNumberFormat="1" applyFont="1" applyProtection="1">
      <protection locked="0"/>
    </xf>
    <xf numFmtId="2" fontId="18" fillId="4" borderId="14" xfId="0" applyNumberFormat="1" applyFont="1" applyFill="1" applyBorder="1" applyAlignment="1" applyProtection="1">
      <alignment horizontal="right"/>
    </xf>
    <xf numFmtId="2" fontId="18" fillId="3" borderId="14" xfId="0" applyNumberFormat="1" applyFont="1" applyFill="1" applyBorder="1" applyAlignment="1" applyProtection="1">
      <alignment horizontal="right"/>
    </xf>
    <xf numFmtId="9" fontId="18" fillId="3" borderId="14" xfId="5" applyNumberFormat="1" applyFont="1" applyFill="1" applyBorder="1" applyAlignment="1" applyProtection="1">
      <alignment horizontal="right"/>
    </xf>
    <xf numFmtId="2" fontId="18" fillId="3" borderId="14" xfId="5" applyNumberFormat="1" applyFont="1" applyFill="1" applyBorder="1" applyAlignment="1" applyProtection="1">
      <alignment horizontal="right"/>
    </xf>
    <xf numFmtId="2" fontId="0" fillId="3" borderId="14" xfId="0" applyNumberFormat="1" applyFont="1" applyFill="1" applyBorder="1" applyAlignment="1" applyProtection="1">
      <alignment horizontal="right"/>
    </xf>
    <xf numFmtId="9" fontId="0" fillId="3" borderId="14" xfId="5" applyNumberFormat="1" applyFont="1" applyFill="1" applyBorder="1" applyAlignment="1" applyProtection="1">
      <alignment horizontal="right"/>
    </xf>
    <xf numFmtId="2" fontId="6" fillId="3" borderId="14" xfId="5" applyNumberFormat="1" applyFont="1" applyFill="1" applyBorder="1" applyAlignment="1" applyProtection="1">
      <alignment horizontal="right"/>
    </xf>
    <xf numFmtId="2" fontId="0" fillId="3" borderId="14" xfId="5" applyNumberFormat="1" applyFont="1" applyFill="1" applyBorder="1" applyAlignment="1" applyProtection="1">
      <alignment horizontal="right"/>
    </xf>
    <xf numFmtId="4" fontId="6" fillId="3" borderId="12" xfId="0" applyNumberFormat="1" applyFont="1" applyFill="1" applyBorder="1" applyProtection="1"/>
    <xf numFmtId="2" fontId="23" fillId="0" borderId="14" xfId="0" applyNumberFormat="1" applyFont="1" applyBorder="1" applyAlignment="1" applyProtection="1">
      <alignment horizontal="right"/>
      <protection locked="0"/>
    </xf>
    <xf numFmtId="0" fontId="8" fillId="0" borderId="0" xfId="4" applyFont="1" applyBorder="1" applyAlignment="1">
      <alignment vertical="top" wrapText="1"/>
    </xf>
    <xf numFmtId="0" fontId="20" fillId="3" borderId="18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5" xfId="0" applyFont="1" applyFill="1" applyBorder="1" applyAlignment="1" applyProtection="1">
      <alignment horizontal="left" vertical="center"/>
      <protection locked="0"/>
    </xf>
    <xf numFmtId="0" fontId="20" fillId="3" borderId="7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1" fillId="4" borderId="20" xfId="0" applyFont="1" applyFill="1" applyBorder="1" applyAlignment="1" applyProtection="1">
      <alignment horizontal="right" vertical="center"/>
      <protection locked="0"/>
    </xf>
    <xf numFmtId="0" fontId="21" fillId="4" borderId="1" xfId="0" applyFont="1" applyFill="1" applyBorder="1" applyAlignment="1" applyProtection="1">
      <alignment horizontal="right" vertical="center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" fillId="2" borderId="0" xfId="1" applyFont="1" applyBorder="1" applyAlignment="1" applyProtection="1">
      <alignment horizontal="center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19" fillId="3" borderId="15" xfId="0" applyFont="1" applyFill="1" applyBorder="1" applyAlignment="1" applyProtection="1">
      <alignment horizontal="center" vertical="center" wrapText="1"/>
      <protection locked="0"/>
    </xf>
    <xf numFmtId="0" fontId="19" fillId="3" borderId="16" xfId="0" applyFont="1" applyFill="1" applyBorder="1" applyAlignment="1" applyProtection="1">
      <alignment horizontal="center" vertical="center" wrapText="1"/>
      <protection locked="0"/>
    </xf>
    <xf numFmtId="0" fontId="19" fillId="3" borderId="17" xfId="0" applyFont="1" applyFill="1" applyBorder="1" applyAlignment="1" applyProtection="1">
      <alignment horizontal="center" vertical="center" wrapText="1"/>
      <protection locked="0"/>
    </xf>
    <xf numFmtId="0" fontId="0" fillId="4" borderId="14" xfId="0" applyFont="1" applyFill="1" applyBorder="1" applyAlignment="1" applyProtection="1">
      <alignment horizontal="center" vertical="center" wrapText="1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right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5" xfId="2" applyFont="1" applyFill="1" applyBorder="1" applyAlignment="1" applyProtection="1">
      <protection locked="0"/>
    </xf>
    <xf numFmtId="0" fontId="13" fillId="0" borderId="8" xfId="2" applyFont="1" applyFill="1" applyBorder="1" applyAlignment="1" applyProtection="1">
      <protection locked="0"/>
    </xf>
    <xf numFmtId="0" fontId="13" fillId="0" borderId="1" xfId="2" applyFont="1" applyFill="1" applyBorder="1" applyAlignment="1" applyProtection="1">
      <protection locked="0"/>
    </xf>
    <xf numFmtId="49" fontId="2" fillId="2" borderId="0" xfId="1" applyNumberFormat="1" applyFont="1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0" fontId="2" fillId="2" borderId="0" xfId="1" applyNumberFormat="1" applyFont="1" applyBorder="1" applyAlignment="1" applyProtection="1">
      <alignment horizontal="left"/>
      <protection locked="0"/>
    </xf>
    <xf numFmtId="0" fontId="24" fillId="0" borderId="0" xfId="4" applyFont="1" applyAlignment="1">
      <alignment horizontal="left" vertical="top" wrapText="1"/>
    </xf>
    <xf numFmtId="0" fontId="8" fillId="0" borderId="0" xfId="4" applyFont="1" applyBorder="1" applyAlignment="1">
      <alignment horizontal="left" vertical="top" wrapText="1"/>
    </xf>
  </cellXfs>
  <cellStyles count="6">
    <cellStyle name="Dobrá" xfId="1" builtinId="26"/>
    <cellStyle name="Normálna" xfId="0" builtinId="0"/>
    <cellStyle name="Normálne 2" xfId="3"/>
    <cellStyle name="Normálne 3" xfId="4"/>
    <cellStyle name="normální_Směny plán 2004_II" xfId="2"/>
    <cellStyle name="Percentá" xfId="5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99FFCC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145677</xdr:colOff>
      <xdr:row>0</xdr:row>
      <xdr:rowOff>123264</xdr:rowOff>
    </xdr:from>
    <xdr:to>
      <xdr:col>5</xdr:col>
      <xdr:colOff>150158</xdr:colOff>
      <xdr:row>0</xdr:row>
      <xdr:rowOff>829235</xdr:rowOff>
    </xdr:to>
    <xdr:pic>
      <xdr:nvPicPr>
        <xdr:cNvPr id="4" name="Obrázok 3" descr="image0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53" y="123264"/>
          <a:ext cx="5786717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BB50"/>
  <sheetViews>
    <sheetView tabSelected="1" zoomScale="85" zoomScaleNormal="85" zoomScaleSheetLayoutView="64" zoomScalePageLayoutView="70" workbookViewId="0">
      <selection activeCell="C3" sqref="C3"/>
    </sheetView>
  </sheetViews>
  <sheetFormatPr defaultColWidth="7.7109375" defaultRowHeight="15" x14ac:dyDescent="0.25"/>
  <cols>
    <col min="1" max="1" width="5" style="25" customWidth="1"/>
    <col min="2" max="2" width="25.28515625" style="22" customWidth="1"/>
    <col min="3" max="3" width="48.42578125" style="22" customWidth="1"/>
    <col min="4" max="34" width="6.5703125" style="22" customWidth="1"/>
    <col min="35" max="35" width="9" style="22" customWidth="1"/>
    <col min="36" max="36" width="16.42578125" style="22" customWidth="1"/>
    <col min="37" max="37" width="12" style="22" customWidth="1"/>
    <col min="38" max="39" width="7.7109375" style="21" customWidth="1"/>
    <col min="40" max="42" width="7.7109375" style="21" hidden="1" customWidth="1"/>
    <col min="43" max="43" width="10.7109375" style="21" hidden="1" customWidth="1"/>
    <col min="44" max="50" width="7.7109375" style="21" hidden="1" customWidth="1"/>
    <col min="51" max="51" width="7" style="21" hidden="1" customWidth="1"/>
    <col min="52" max="52" width="7.7109375" style="21" customWidth="1"/>
    <col min="53" max="54" width="7.7109375" style="21"/>
    <col min="55" max="16384" width="7.7109375" style="22"/>
  </cols>
  <sheetData>
    <row r="1" spans="1:54" ht="75" customHeight="1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7" t="s">
        <v>73</v>
      </c>
      <c r="AG1" s="87"/>
      <c r="AH1" s="87"/>
      <c r="AI1" s="87"/>
      <c r="AJ1" s="87"/>
      <c r="AK1" s="87"/>
    </row>
    <row r="2" spans="1:54" x14ac:dyDescent="0.25">
      <c r="A2" s="23"/>
      <c r="B2" s="24" t="s">
        <v>55</v>
      </c>
      <c r="C2" s="24">
        <v>202501</v>
      </c>
      <c r="D2" s="93"/>
      <c r="E2" s="93"/>
      <c r="F2" s="93"/>
      <c r="G2" s="93"/>
      <c r="H2" s="93"/>
      <c r="I2" s="93"/>
      <c r="J2" s="93"/>
      <c r="K2" s="93"/>
      <c r="L2" s="100" t="s">
        <v>2</v>
      </c>
      <c r="M2" s="100"/>
      <c r="N2" s="100"/>
      <c r="O2" s="102"/>
      <c r="P2" s="102"/>
      <c r="Q2" s="102"/>
      <c r="R2" s="102"/>
      <c r="S2" s="102"/>
      <c r="T2" s="102"/>
      <c r="U2" s="102"/>
      <c r="V2" s="102"/>
      <c r="W2" s="100" t="s">
        <v>0</v>
      </c>
      <c r="X2" s="100"/>
      <c r="Y2" s="109" t="s">
        <v>6</v>
      </c>
      <c r="Z2" s="110"/>
      <c r="AA2" s="110"/>
      <c r="AB2" s="110"/>
      <c r="AC2" s="110"/>
      <c r="AD2" s="110"/>
      <c r="AE2" s="100" t="s">
        <v>1</v>
      </c>
      <c r="AF2" s="100"/>
      <c r="AG2" s="111">
        <v>2025</v>
      </c>
      <c r="AH2" s="111"/>
      <c r="AI2" s="111"/>
      <c r="AJ2" s="93"/>
      <c r="AK2" s="93"/>
    </row>
    <row r="3" spans="1:54" ht="25.15" customHeight="1" x14ac:dyDescent="0.25">
      <c r="B3" s="26" t="s">
        <v>78</v>
      </c>
      <c r="C3" s="27"/>
      <c r="D3" s="28"/>
      <c r="E3" s="28"/>
      <c r="F3" s="29"/>
      <c r="G3" s="29"/>
      <c r="H3" s="29"/>
      <c r="I3" s="29"/>
      <c r="J3" s="29"/>
      <c r="AI3" s="30"/>
    </row>
    <row r="4" spans="1:54" ht="25.15" customHeight="1" x14ac:dyDescent="0.25">
      <c r="B4" s="26" t="s">
        <v>54</v>
      </c>
      <c r="C4" s="27" t="s">
        <v>77</v>
      </c>
      <c r="E4" s="31"/>
      <c r="F4" s="29"/>
      <c r="G4" s="29"/>
      <c r="H4" s="29"/>
      <c r="I4" s="29"/>
      <c r="J4" s="29"/>
      <c r="AI4" s="30"/>
    </row>
    <row r="5" spans="1:54" ht="25.15" customHeight="1" x14ac:dyDescent="0.25">
      <c r="B5" s="26" t="s">
        <v>53</v>
      </c>
      <c r="C5" s="4" t="s">
        <v>27</v>
      </c>
      <c r="E5" s="31"/>
      <c r="F5" s="29"/>
      <c r="G5" s="29"/>
      <c r="H5" s="29"/>
      <c r="I5" s="29"/>
      <c r="J5" s="29"/>
      <c r="AI5" s="30"/>
    </row>
    <row r="6" spans="1:54" ht="25.15" customHeight="1" x14ac:dyDescent="0.25">
      <c r="B6" s="26" t="s">
        <v>60</v>
      </c>
      <c r="C6" s="27" t="s">
        <v>74</v>
      </c>
      <c r="E6" s="31"/>
      <c r="F6" s="29"/>
      <c r="G6" s="29"/>
      <c r="H6" s="29"/>
      <c r="I6" s="29"/>
      <c r="J6" s="29"/>
      <c r="AI6" s="30"/>
    </row>
    <row r="7" spans="1:54" ht="15.75" customHeight="1" x14ac:dyDescent="0.25">
      <c r="A7" s="101"/>
      <c r="B7" s="99"/>
      <c r="C7" s="103" t="s">
        <v>62</v>
      </c>
      <c r="D7" s="32">
        <v>1</v>
      </c>
      <c r="E7" s="32">
        <v>2</v>
      </c>
      <c r="F7" s="32">
        <v>3</v>
      </c>
      <c r="G7" s="32">
        <v>4</v>
      </c>
      <c r="H7" s="32">
        <v>5</v>
      </c>
      <c r="I7" s="32">
        <v>6</v>
      </c>
      <c r="J7" s="32">
        <v>7</v>
      </c>
      <c r="K7" s="32">
        <v>8</v>
      </c>
      <c r="L7" s="32">
        <v>9</v>
      </c>
      <c r="M7" s="32">
        <v>10</v>
      </c>
      <c r="N7" s="32">
        <v>11</v>
      </c>
      <c r="O7" s="32">
        <v>12</v>
      </c>
      <c r="P7" s="32">
        <v>13</v>
      </c>
      <c r="Q7" s="32">
        <v>14</v>
      </c>
      <c r="R7" s="32">
        <v>15</v>
      </c>
      <c r="S7" s="32">
        <v>16</v>
      </c>
      <c r="T7" s="32">
        <v>17</v>
      </c>
      <c r="U7" s="32">
        <v>18</v>
      </c>
      <c r="V7" s="32">
        <v>19</v>
      </c>
      <c r="W7" s="32">
        <v>20</v>
      </c>
      <c r="X7" s="32">
        <v>21</v>
      </c>
      <c r="Y7" s="32">
        <v>22</v>
      </c>
      <c r="Z7" s="32">
        <v>23</v>
      </c>
      <c r="AA7" s="32">
        <v>24</v>
      </c>
      <c r="AB7" s="32">
        <v>25</v>
      </c>
      <c r="AC7" s="32">
        <v>26</v>
      </c>
      <c r="AD7" s="32">
        <v>27</v>
      </c>
      <c r="AE7" s="32">
        <v>28</v>
      </c>
      <c r="AF7" s="32">
        <f>IF(DAY(DATE($AG$2,AS19+1,0))=28,"",29)</f>
        <v>29</v>
      </c>
      <c r="AG7" s="32">
        <f>IF(OR(DAY(DATE($AG$2,$AS$19+1,0))=28,DAY(DATE($AG$2,$AS$19+1,0))=29),"",IF(DAY(DATE($AG$2,$AS$19+1,0))=29,"",30))</f>
        <v>30</v>
      </c>
      <c r="AH7" s="32" t="str">
        <f>IF(OR(DAY(DATE($AG$2,$AS$19+1,0))=28,DAY(DATE($AG$2,$AS$19+1,0))=29),"",IF(DAY(DATE($AG$2,$AS$19+1,0))=30,"",31))</f>
        <v/>
      </c>
      <c r="AI7" s="98" t="s">
        <v>50</v>
      </c>
      <c r="AJ7" s="98" t="s">
        <v>58</v>
      </c>
      <c r="AK7" s="98" t="s">
        <v>51</v>
      </c>
    </row>
    <row r="8" spans="1:54" ht="41.1" customHeight="1" x14ac:dyDescent="0.25">
      <c r="A8" s="101"/>
      <c r="B8" s="99"/>
      <c r="C8" s="103"/>
      <c r="D8" s="33">
        <f t="shared" ref="D8:AE8" si="0">(DATE($AG$2,$AS$19,D7))</f>
        <v>45809</v>
      </c>
      <c r="E8" s="33">
        <f t="shared" si="0"/>
        <v>45810</v>
      </c>
      <c r="F8" s="33">
        <f t="shared" si="0"/>
        <v>45811</v>
      </c>
      <c r="G8" s="33">
        <f t="shared" si="0"/>
        <v>45812</v>
      </c>
      <c r="H8" s="33">
        <f t="shared" si="0"/>
        <v>45813</v>
      </c>
      <c r="I8" s="33">
        <f t="shared" si="0"/>
        <v>45814</v>
      </c>
      <c r="J8" s="33">
        <f t="shared" si="0"/>
        <v>45815</v>
      </c>
      <c r="K8" s="33">
        <f t="shared" si="0"/>
        <v>45816</v>
      </c>
      <c r="L8" s="33">
        <f t="shared" si="0"/>
        <v>45817</v>
      </c>
      <c r="M8" s="33">
        <f t="shared" si="0"/>
        <v>45818</v>
      </c>
      <c r="N8" s="33">
        <f t="shared" si="0"/>
        <v>45819</v>
      </c>
      <c r="O8" s="33">
        <f t="shared" si="0"/>
        <v>45820</v>
      </c>
      <c r="P8" s="33">
        <f t="shared" si="0"/>
        <v>45821</v>
      </c>
      <c r="Q8" s="33">
        <f t="shared" si="0"/>
        <v>45822</v>
      </c>
      <c r="R8" s="33">
        <f t="shared" si="0"/>
        <v>45823</v>
      </c>
      <c r="S8" s="33">
        <f t="shared" si="0"/>
        <v>45824</v>
      </c>
      <c r="T8" s="33">
        <f t="shared" si="0"/>
        <v>45825</v>
      </c>
      <c r="U8" s="33">
        <f t="shared" si="0"/>
        <v>45826</v>
      </c>
      <c r="V8" s="33">
        <f t="shared" si="0"/>
        <v>45827</v>
      </c>
      <c r="W8" s="33">
        <f t="shared" si="0"/>
        <v>45828</v>
      </c>
      <c r="X8" s="33">
        <f t="shared" si="0"/>
        <v>45829</v>
      </c>
      <c r="Y8" s="33">
        <f t="shared" si="0"/>
        <v>45830</v>
      </c>
      <c r="Z8" s="33">
        <f t="shared" si="0"/>
        <v>45831</v>
      </c>
      <c r="AA8" s="33">
        <f t="shared" si="0"/>
        <v>45832</v>
      </c>
      <c r="AB8" s="33">
        <f t="shared" si="0"/>
        <v>45833</v>
      </c>
      <c r="AC8" s="33">
        <f t="shared" si="0"/>
        <v>45834</v>
      </c>
      <c r="AD8" s="33">
        <f t="shared" si="0"/>
        <v>45835</v>
      </c>
      <c r="AE8" s="33">
        <f t="shared" si="0"/>
        <v>45836</v>
      </c>
      <c r="AF8" s="34">
        <f>IF(ISERROR(DATE($AG$2,$AS$19,AF7)),"",(DATE($AG$2,$AS$19,AF7)))</f>
        <v>45837</v>
      </c>
      <c r="AG8" s="34">
        <f>IF(ISERROR(DATE($AG$2,$AS$19,AG7)),"",(DATE($AG$2,$AS$19,AG7)))</f>
        <v>45838</v>
      </c>
      <c r="AH8" s="34" t="str">
        <f>IF(ISERROR(DATE($AG$2,$AS$19,AH7)),"",(DATE($AG$2,$AS$19,AH7)))</f>
        <v/>
      </c>
      <c r="AI8" s="98"/>
      <c r="AJ8" s="98"/>
      <c r="AK8" s="98"/>
    </row>
    <row r="9" spans="1:54" ht="30" customHeight="1" x14ac:dyDescent="0.25">
      <c r="A9" s="35"/>
      <c r="B9" s="104" t="s">
        <v>64</v>
      </c>
      <c r="C9" s="105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75">
        <f>SUM(D9:AH9)</f>
        <v>0</v>
      </c>
      <c r="AJ9" s="76">
        <f>IFERROR(ROUNDDOWN((AI9/$C$21),4),0)</f>
        <v>0</v>
      </c>
      <c r="AK9" s="77">
        <f>IFERROR(ROUND(((AI9)+($AI$11*(AI9/(SUM($AI$9:$AI$10))))),2),0)</f>
        <v>0</v>
      </c>
    </row>
    <row r="10" spans="1:54" ht="30" customHeight="1" x14ac:dyDescent="0.25">
      <c r="A10" s="35"/>
      <c r="B10" s="104" t="s">
        <v>65</v>
      </c>
      <c r="C10" s="105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75">
        <f t="shared" ref="AI10:AI15" si="1">SUM(D10:AH10)</f>
        <v>0</v>
      </c>
      <c r="AJ10" s="76">
        <f t="shared" ref="AJ10:AJ12" si="2">IFERROR(ROUNDDOWN((AI10/$C$21),4),0)</f>
        <v>0</v>
      </c>
      <c r="AK10" s="78">
        <f>IFERROR(ROUND(((AI10)+($AI$11*(AI10/(SUM($AI$9:$AI$10))))+(AI12)),2),0)</f>
        <v>0</v>
      </c>
    </row>
    <row r="11" spans="1:54" ht="30" customHeight="1" x14ac:dyDescent="0.25">
      <c r="A11" s="35"/>
      <c r="B11" s="104" t="s">
        <v>66</v>
      </c>
      <c r="C11" s="105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75">
        <f t="shared" si="1"/>
        <v>0</v>
      </c>
      <c r="AJ11" s="76">
        <f t="shared" si="2"/>
        <v>0</v>
      </c>
      <c r="AK11" s="36" t="s">
        <v>52</v>
      </c>
    </row>
    <row r="12" spans="1:54" ht="30" customHeight="1" x14ac:dyDescent="0.25">
      <c r="A12" s="37"/>
      <c r="B12" s="104" t="s">
        <v>61</v>
      </c>
      <c r="C12" s="105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75">
        <f t="shared" si="1"/>
        <v>0</v>
      </c>
      <c r="AJ12" s="76">
        <f t="shared" si="2"/>
        <v>0</v>
      </c>
      <c r="AK12" s="36" t="s">
        <v>52</v>
      </c>
    </row>
    <row r="13" spans="1:54" s="40" customFormat="1" ht="20.100000000000001" customHeight="1" x14ac:dyDescent="0.25">
      <c r="A13" s="38"/>
      <c r="B13" s="89" t="s">
        <v>47</v>
      </c>
      <c r="C13" s="90"/>
      <c r="D13" s="71">
        <f>SUM(D9:D12)</f>
        <v>0</v>
      </c>
      <c r="E13" s="71">
        <f t="shared" ref="E13:AH13" si="3">SUM(E9:E12)</f>
        <v>0</v>
      </c>
      <c r="F13" s="71">
        <f t="shared" si="3"/>
        <v>0</v>
      </c>
      <c r="G13" s="71">
        <f t="shared" si="3"/>
        <v>0</v>
      </c>
      <c r="H13" s="71">
        <f t="shared" si="3"/>
        <v>0</v>
      </c>
      <c r="I13" s="71">
        <f t="shared" si="3"/>
        <v>0</v>
      </c>
      <c r="J13" s="71">
        <f t="shared" si="3"/>
        <v>0</v>
      </c>
      <c r="K13" s="71">
        <f t="shared" si="3"/>
        <v>0</v>
      </c>
      <c r="L13" s="71">
        <f t="shared" si="3"/>
        <v>0</v>
      </c>
      <c r="M13" s="71">
        <f t="shared" si="3"/>
        <v>0</v>
      </c>
      <c r="N13" s="71">
        <f t="shared" si="3"/>
        <v>0</v>
      </c>
      <c r="O13" s="71">
        <f t="shared" si="3"/>
        <v>0</v>
      </c>
      <c r="P13" s="71">
        <f t="shared" si="3"/>
        <v>0</v>
      </c>
      <c r="Q13" s="71">
        <f t="shared" si="3"/>
        <v>0</v>
      </c>
      <c r="R13" s="71">
        <f t="shared" si="3"/>
        <v>0</v>
      </c>
      <c r="S13" s="71">
        <f t="shared" si="3"/>
        <v>0</v>
      </c>
      <c r="T13" s="71">
        <f t="shared" si="3"/>
        <v>0</v>
      </c>
      <c r="U13" s="71">
        <f t="shared" si="3"/>
        <v>0</v>
      </c>
      <c r="V13" s="71">
        <f t="shared" si="3"/>
        <v>0</v>
      </c>
      <c r="W13" s="71">
        <f t="shared" si="3"/>
        <v>0</v>
      </c>
      <c r="X13" s="71">
        <f t="shared" si="3"/>
        <v>0</v>
      </c>
      <c r="Y13" s="71">
        <f t="shared" si="3"/>
        <v>0</v>
      </c>
      <c r="Z13" s="71">
        <f t="shared" si="3"/>
        <v>0</v>
      </c>
      <c r="AA13" s="71">
        <f t="shared" si="3"/>
        <v>0</v>
      </c>
      <c r="AB13" s="71">
        <f t="shared" si="3"/>
        <v>0</v>
      </c>
      <c r="AC13" s="71">
        <f t="shared" si="3"/>
        <v>0</v>
      </c>
      <c r="AD13" s="71">
        <f t="shared" si="3"/>
        <v>0</v>
      </c>
      <c r="AE13" s="71">
        <f t="shared" si="3"/>
        <v>0</v>
      </c>
      <c r="AF13" s="71">
        <f t="shared" si="3"/>
        <v>0</v>
      </c>
      <c r="AG13" s="71">
        <f t="shared" si="3"/>
        <v>0</v>
      </c>
      <c r="AH13" s="71">
        <f t="shared" si="3"/>
        <v>0</v>
      </c>
      <c r="AI13" s="72">
        <f>SUM(AI9:AI12)</f>
        <v>0</v>
      </c>
      <c r="AJ13" s="73">
        <f>SUM(AJ9:AJ12)</f>
        <v>0</v>
      </c>
      <c r="AK13" s="74">
        <f>SUM(AK9:AK12)</f>
        <v>0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</row>
    <row r="14" spans="1:54" ht="30" customHeight="1" x14ac:dyDescent="0.25">
      <c r="A14" s="25" t="str">
        <f>IF(D13&gt;12,"prekročených 12 hodím u zamestnávateľa", "")</f>
        <v/>
      </c>
      <c r="B14" s="91" t="s">
        <v>59</v>
      </c>
      <c r="C14" s="9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75">
        <f t="shared" si="1"/>
        <v>0</v>
      </c>
      <c r="AJ14" s="41" t="s">
        <v>52</v>
      </c>
      <c r="AK14" s="36" t="s">
        <v>52</v>
      </c>
    </row>
    <row r="15" spans="1:54" s="40" customFormat="1" ht="20.100000000000001" customHeight="1" x14ac:dyDescent="0.25">
      <c r="A15" s="42"/>
      <c r="B15" s="89" t="s">
        <v>48</v>
      </c>
      <c r="C15" s="90"/>
      <c r="D15" s="71">
        <f>SUM(D13:D14)</f>
        <v>0</v>
      </c>
      <c r="E15" s="71">
        <f t="shared" ref="E15:AH15" si="4">SUM(E13:E14)</f>
        <v>0</v>
      </c>
      <c r="F15" s="71">
        <f t="shared" si="4"/>
        <v>0</v>
      </c>
      <c r="G15" s="71">
        <f t="shared" si="4"/>
        <v>0</v>
      </c>
      <c r="H15" s="71">
        <f t="shared" si="4"/>
        <v>0</v>
      </c>
      <c r="I15" s="71">
        <f t="shared" si="4"/>
        <v>0</v>
      </c>
      <c r="J15" s="71">
        <f t="shared" si="4"/>
        <v>0</v>
      </c>
      <c r="K15" s="71">
        <f t="shared" si="4"/>
        <v>0</v>
      </c>
      <c r="L15" s="71">
        <f t="shared" si="4"/>
        <v>0</v>
      </c>
      <c r="M15" s="71">
        <f t="shared" si="4"/>
        <v>0</v>
      </c>
      <c r="N15" s="71">
        <f t="shared" si="4"/>
        <v>0</v>
      </c>
      <c r="O15" s="71">
        <f t="shared" si="4"/>
        <v>0</v>
      </c>
      <c r="P15" s="71">
        <f t="shared" si="4"/>
        <v>0</v>
      </c>
      <c r="Q15" s="71">
        <f t="shared" si="4"/>
        <v>0</v>
      </c>
      <c r="R15" s="71">
        <f t="shared" si="4"/>
        <v>0</v>
      </c>
      <c r="S15" s="71">
        <f t="shared" si="4"/>
        <v>0</v>
      </c>
      <c r="T15" s="71">
        <f t="shared" si="4"/>
        <v>0</v>
      </c>
      <c r="U15" s="71">
        <f t="shared" si="4"/>
        <v>0</v>
      </c>
      <c r="V15" s="71">
        <f t="shared" si="4"/>
        <v>0</v>
      </c>
      <c r="W15" s="71">
        <f t="shared" si="4"/>
        <v>0</v>
      </c>
      <c r="X15" s="71">
        <f t="shared" si="4"/>
        <v>0</v>
      </c>
      <c r="Y15" s="71">
        <f t="shared" si="4"/>
        <v>0</v>
      </c>
      <c r="Z15" s="71">
        <f t="shared" si="4"/>
        <v>0</v>
      </c>
      <c r="AA15" s="71">
        <f t="shared" si="4"/>
        <v>0</v>
      </c>
      <c r="AB15" s="71">
        <f t="shared" si="4"/>
        <v>0</v>
      </c>
      <c r="AC15" s="71">
        <f t="shared" si="4"/>
        <v>0</v>
      </c>
      <c r="AD15" s="71">
        <f t="shared" si="4"/>
        <v>0</v>
      </c>
      <c r="AE15" s="71">
        <f t="shared" si="4"/>
        <v>0</v>
      </c>
      <c r="AF15" s="71">
        <f t="shared" si="4"/>
        <v>0</v>
      </c>
      <c r="AG15" s="71">
        <f t="shared" si="4"/>
        <v>0</v>
      </c>
      <c r="AH15" s="71">
        <f t="shared" si="4"/>
        <v>0</v>
      </c>
      <c r="AI15" s="72">
        <f t="shared" si="1"/>
        <v>0</v>
      </c>
      <c r="AJ15" s="41" t="s">
        <v>52</v>
      </c>
      <c r="AK15" s="36" t="s">
        <v>52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</row>
    <row r="16" spans="1:54" ht="14.65" customHeight="1" x14ac:dyDescent="0.25">
      <c r="A16" s="3"/>
      <c r="B16" s="3"/>
      <c r="C16" s="3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54" ht="14.65" customHeight="1" x14ac:dyDescent="0.25">
      <c r="A17" s="3"/>
      <c r="B17" s="3"/>
      <c r="C17" s="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54" ht="14.65" customHeight="1" thickBot="1" x14ac:dyDescent="0.3">
      <c r="A18" s="3"/>
      <c r="B18" s="3"/>
      <c r="C18" s="3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54" ht="15" customHeight="1" x14ac:dyDescent="0.25">
      <c r="B19" s="94" t="s">
        <v>37</v>
      </c>
      <c r="C19" s="95"/>
      <c r="D19" s="12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N19" s="46" t="s">
        <v>26</v>
      </c>
      <c r="AQ19" s="46" t="s">
        <v>26</v>
      </c>
      <c r="AS19" s="21">
        <f>MONTH(DATEVALUE(Y2&amp;" 1"))</f>
        <v>6</v>
      </c>
      <c r="AT19" s="106" t="s">
        <v>8</v>
      </c>
      <c r="AU19" s="107"/>
      <c r="AV19" s="107"/>
      <c r="AW19" s="107"/>
      <c r="AX19" s="108"/>
      <c r="AY19" s="47">
        <f>DATE($AG$2,1,1)</f>
        <v>45658</v>
      </c>
    </row>
    <row r="20" spans="1:54" ht="15.75" thickBot="1" x14ac:dyDescent="0.3">
      <c r="B20" s="96"/>
      <c r="C20" s="97"/>
      <c r="D20" s="12"/>
      <c r="E20" s="48"/>
      <c r="F20" s="48"/>
      <c r="G20" s="48"/>
      <c r="H20" s="48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N20" s="50" t="s">
        <v>27</v>
      </c>
      <c r="AQ20" s="21">
        <v>2023</v>
      </c>
      <c r="AT20" s="106" t="s">
        <v>9</v>
      </c>
      <c r="AU20" s="107"/>
      <c r="AV20" s="107"/>
      <c r="AW20" s="107"/>
      <c r="AX20" s="108"/>
      <c r="AY20" s="47">
        <f>DATE($AG$2,1,6)</f>
        <v>45663</v>
      </c>
    </row>
    <row r="21" spans="1:54" ht="20.100000000000001" customHeight="1" x14ac:dyDescent="0.25">
      <c r="B21" s="82" t="s">
        <v>49</v>
      </c>
      <c r="C21" s="10"/>
      <c r="D21" s="25"/>
      <c r="E21" s="51"/>
      <c r="F21" s="51"/>
      <c r="G21" s="51"/>
      <c r="H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N21" s="50" t="s">
        <v>28</v>
      </c>
      <c r="AQ21" s="21">
        <v>2024</v>
      </c>
      <c r="AT21" s="52" t="s">
        <v>10</v>
      </c>
      <c r="AU21" s="53"/>
      <c r="AV21" s="53"/>
      <c r="AW21" s="53"/>
      <c r="AX21" s="54"/>
      <c r="AY21" s="47">
        <f>AY22-3</f>
        <v>45765</v>
      </c>
    </row>
    <row r="22" spans="1:54" ht="20.100000000000001" customHeight="1" x14ac:dyDescent="0.25">
      <c r="B22" s="83" t="s">
        <v>38</v>
      </c>
      <c r="C22" s="9"/>
      <c r="E22" s="51"/>
      <c r="F22" s="51"/>
      <c r="G22" s="51"/>
      <c r="H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N22" s="50" t="s">
        <v>29</v>
      </c>
      <c r="AQ22" s="21">
        <v>2025</v>
      </c>
      <c r="AT22" s="52" t="s">
        <v>20</v>
      </c>
      <c r="AU22" s="53"/>
      <c r="AV22" s="53"/>
      <c r="AW22" s="53"/>
      <c r="AX22" s="54"/>
      <c r="AY22" s="47">
        <f>DOLLAR(("4/"&amp;AG2)/7+MOD(19*MOD($AG$2,19)-7,30)*14%,)*7-5</f>
        <v>45768</v>
      </c>
    </row>
    <row r="23" spans="1:54" ht="20.100000000000001" customHeight="1" x14ac:dyDescent="0.25">
      <c r="B23" s="84" t="s">
        <v>39</v>
      </c>
      <c r="C23" s="5"/>
      <c r="E23" s="51"/>
      <c r="F23" s="51"/>
      <c r="G23" s="51"/>
      <c r="H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N23" s="50" t="s">
        <v>30</v>
      </c>
      <c r="AQ23" s="21">
        <v>2026</v>
      </c>
      <c r="AT23" s="52" t="s">
        <v>11</v>
      </c>
      <c r="AU23" s="53"/>
      <c r="AV23" s="53"/>
      <c r="AW23" s="53"/>
      <c r="AX23" s="54"/>
      <c r="AY23" s="47">
        <f>DATE($AG$2,5,1)</f>
        <v>45778</v>
      </c>
    </row>
    <row r="24" spans="1:54" ht="20.100000000000001" customHeight="1" x14ac:dyDescent="0.25">
      <c r="B24" s="84" t="s">
        <v>40</v>
      </c>
      <c r="C24" s="5"/>
      <c r="E24" s="51"/>
      <c r="F24" s="51"/>
      <c r="G24" s="51"/>
      <c r="H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N24" s="50" t="s">
        <v>31</v>
      </c>
      <c r="AQ24" s="21">
        <v>2027</v>
      </c>
      <c r="AT24" s="52" t="s">
        <v>12</v>
      </c>
      <c r="AU24" s="53"/>
      <c r="AV24" s="53"/>
      <c r="AW24" s="53"/>
      <c r="AX24" s="54"/>
      <c r="AY24" s="47">
        <f>DATE($AG$2,5,8)</f>
        <v>45785</v>
      </c>
    </row>
    <row r="25" spans="1:54" ht="20.100000000000001" customHeight="1" x14ac:dyDescent="0.25">
      <c r="B25" s="84" t="s">
        <v>70</v>
      </c>
      <c r="C25" s="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N25" s="50" t="s">
        <v>32</v>
      </c>
      <c r="AQ25" s="21">
        <v>2028</v>
      </c>
      <c r="AT25" s="52" t="s">
        <v>13</v>
      </c>
      <c r="AU25" s="53"/>
      <c r="AV25" s="53"/>
      <c r="AW25" s="53"/>
      <c r="AX25" s="54"/>
      <c r="AY25" s="47">
        <f>DATE($AG$2,7,5)</f>
        <v>45843</v>
      </c>
    </row>
    <row r="26" spans="1:54" ht="20.100000000000001" customHeight="1" x14ac:dyDescent="0.25">
      <c r="B26" s="84" t="s">
        <v>41</v>
      </c>
      <c r="C26" s="6"/>
      <c r="AL26" s="51"/>
      <c r="AN26" s="50" t="s">
        <v>33</v>
      </c>
      <c r="AQ26" s="21">
        <v>2029</v>
      </c>
      <c r="AT26" s="52" t="s">
        <v>14</v>
      </c>
      <c r="AU26" s="53"/>
      <c r="AV26" s="53"/>
      <c r="AW26" s="53"/>
      <c r="AX26" s="54"/>
      <c r="AY26" s="47">
        <f>DATE($AG$2,8,29)</f>
        <v>45898</v>
      </c>
    </row>
    <row r="27" spans="1:54" ht="20.100000000000001" customHeight="1" x14ac:dyDescent="0.25">
      <c r="B27" s="84" t="s">
        <v>42</v>
      </c>
      <c r="C27" s="6"/>
      <c r="S27" s="55"/>
      <c r="T27" s="55"/>
      <c r="V27" s="55"/>
      <c r="W27" s="55"/>
      <c r="X27" s="55"/>
      <c r="AL27" s="56"/>
      <c r="AQ27" s="21">
        <v>2030</v>
      </c>
      <c r="AT27" s="52" t="s">
        <v>15</v>
      </c>
      <c r="AU27" s="53"/>
      <c r="AV27" s="53"/>
      <c r="AW27" s="53"/>
      <c r="AX27" s="54"/>
      <c r="AY27" s="47">
        <f>DATE($AG$2,9,1)</f>
        <v>45901</v>
      </c>
    </row>
    <row r="28" spans="1:54" ht="20.100000000000001" customHeight="1" x14ac:dyDescent="0.25">
      <c r="B28" s="84" t="s">
        <v>43</v>
      </c>
      <c r="C28" s="7"/>
      <c r="AT28" s="52" t="s">
        <v>16</v>
      </c>
      <c r="AU28" s="53"/>
      <c r="AV28" s="53"/>
      <c r="AW28" s="53"/>
      <c r="AX28" s="54"/>
      <c r="AY28" s="47">
        <f>DATE($AG$2,9,15)</f>
        <v>45915</v>
      </c>
    </row>
    <row r="29" spans="1:54" ht="20.100000000000001" customHeight="1" thickBot="1" x14ac:dyDescent="0.3">
      <c r="B29" s="85" t="s">
        <v>44</v>
      </c>
      <c r="C29" s="8"/>
      <c r="D29" s="30"/>
      <c r="E29" s="30"/>
      <c r="F29" s="30"/>
      <c r="G29" s="30"/>
      <c r="H29" s="30"/>
      <c r="I29" s="30"/>
      <c r="J29" s="30"/>
      <c r="K29" s="25"/>
      <c r="L29" s="30"/>
      <c r="U29" s="57"/>
      <c r="W29" s="58"/>
      <c r="X29" s="58"/>
      <c r="Z29" s="58"/>
      <c r="AC29" s="58"/>
      <c r="AT29" s="52" t="s">
        <v>17</v>
      </c>
      <c r="AU29" s="53"/>
      <c r="AV29" s="53"/>
      <c r="AW29" s="53"/>
      <c r="AX29" s="54"/>
      <c r="AY29" s="47">
        <f>DATE($AG$2,11,1)</f>
        <v>45962</v>
      </c>
    </row>
    <row r="30" spans="1:54" ht="21.6" customHeight="1" thickBot="1" x14ac:dyDescent="0.3">
      <c r="B30" s="86" t="s">
        <v>45</v>
      </c>
      <c r="C30" s="79">
        <f>IFERROR(SUM(C22:C29),0)</f>
        <v>0</v>
      </c>
      <c r="D30" s="30"/>
      <c r="E30" s="59"/>
      <c r="F30" s="30"/>
      <c r="G30" s="30"/>
      <c r="H30" s="30"/>
      <c r="I30" s="30"/>
      <c r="J30" s="30"/>
      <c r="K30" s="30"/>
      <c r="L30" s="30"/>
      <c r="U30" s="60"/>
      <c r="W30" s="61"/>
      <c r="Z30" s="61"/>
      <c r="AN30" s="50"/>
      <c r="AO30" s="50"/>
      <c r="AP30" s="50"/>
      <c r="AQ30" s="46" t="s">
        <v>26</v>
      </c>
      <c r="AS30" s="62"/>
      <c r="AT30" s="52" t="s">
        <v>18</v>
      </c>
      <c r="AU30" s="53"/>
      <c r="AV30" s="53"/>
      <c r="AW30" s="53"/>
      <c r="AX30" s="54"/>
      <c r="AY30" s="47">
        <f>DATE($AG$2,11,17)</f>
        <v>45978</v>
      </c>
    </row>
    <row r="31" spans="1:54" ht="50.1" customHeight="1" x14ac:dyDescent="0.25">
      <c r="B31" s="15" t="s">
        <v>56</v>
      </c>
      <c r="C31" s="14"/>
      <c r="D31" s="13"/>
      <c r="E31" s="13"/>
      <c r="F31" s="13"/>
      <c r="G31" s="13"/>
      <c r="H31" s="13"/>
      <c r="I31" s="13"/>
      <c r="J31" s="13"/>
      <c r="K31" s="13"/>
      <c r="L31" s="13"/>
      <c r="W31" s="61"/>
      <c r="Z31" s="61"/>
      <c r="AQ31" s="63" t="s">
        <v>3</v>
      </c>
      <c r="AS31" s="62"/>
      <c r="AT31" s="52" t="s">
        <v>22</v>
      </c>
      <c r="AU31" s="53"/>
      <c r="AV31" s="53"/>
      <c r="AW31" s="53"/>
      <c r="AX31" s="54"/>
      <c r="AY31" s="47">
        <f>DATE($AG$2,12,24)</f>
        <v>46015</v>
      </c>
    </row>
    <row r="32" spans="1:54" s="65" customFormat="1" ht="67.5" customHeight="1" x14ac:dyDescent="0.25">
      <c r="A32" s="25"/>
      <c r="B32" s="15" t="s">
        <v>24</v>
      </c>
      <c r="C32" s="16"/>
      <c r="D32" s="13"/>
      <c r="E32" s="13"/>
      <c r="F32" s="13"/>
      <c r="G32" s="13"/>
      <c r="H32" s="13"/>
      <c r="I32" s="13"/>
      <c r="J32" s="13"/>
      <c r="K32" s="13"/>
      <c r="L32" s="13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64"/>
      <c r="X32" s="22"/>
      <c r="Y32" s="22"/>
      <c r="Z32" s="58"/>
      <c r="AA32" s="22"/>
      <c r="AB32" s="22"/>
      <c r="AC32" s="58"/>
      <c r="AD32" s="22"/>
      <c r="AE32" s="22"/>
      <c r="AF32" s="22"/>
      <c r="AG32" s="22"/>
      <c r="AH32" s="22"/>
      <c r="AI32" s="22"/>
      <c r="AL32" s="50"/>
      <c r="AM32" s="50"/>
      <c r="AN32" s="21"/>
      <c r="AO32" s="21"/>
      <c r="AP32" s="21"/>
      <c r="AQ32" s="63" t="s">
        <v>4</v>
      </c>
      <c r="AR32" s="50"/>
      <c r="AS32" s="66"/>
      <c r="AT32" s="52" t="s">
        <v>19</v>
      </c>
      <c r="AU32" s="53"/>
      <c r="AV32" s="53"/>
      <c r="AW32" s="53"/>
      <c r="AX32" s="54"/>
      <c r="AY32" s="47">
        <f>DATE($AG$2,12,25)</f>
        <v>46016</v>
      </c>
      <c r="AZ32" s="50"/>
      <c r="BA32" s="50"/>
      <c r="BB32" s="50"/>
    </row>
    <row r="33" spans="1:54" s="65" customFormat="1" ht="50.1" customHeight="1" thickBot="1" x14ac:dyDescent="0.3">
      <c r="A33" s="25"/>
      <c r="B33" s="15" t="s">
        <v>57</v>
      </c>
      <c r="C33" s="16"/>
      <c r="D33" s="13"/>
      <c r="E33" s="13"/>
      <c r="F33" s="13"/>
      <c r="G33" s="13"/>
      <c r="H33" s="13"/>
      <c r="I33" s="13"/>
      <c r="J33" s="13"/>
      <c r="K33" s="13"/>
      <c r="L33" s="13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64"/>
      <c r="X33" s="22"/>
      <c r="Y33" s="22"/>
      <c r="Z33" s="58"/>
      <c r="AA33" s="22"/>
      <c r="AB33" s="22"/>
      <c r="AC33" s="58"/>
      <c r="AD33" s="22"/>
      <c r="AE33" s="22"/>
      <c r="AF33" s="22"/>
      <c r="AG33" s="22"/>
      <c r="AH33" s="22"/>
      <c r="AI33" s="22"/>
      <c r="AL33" s="50"/>
      <c r="AM33" s="50"/>
      <c r="AN33" s="21"/>
      <c r="AO33" s="21"/>
      <c r="AP33" s="21"/>
      <c r="AQ33" s="63" t="s">
        <v>5</v>
      </c>
      <c r="AR33" s="50"/>
      <c r="AS33" s="66"/>
      <c r="AT33" s="67" t="s">
        <v>23</v>
      </c>
      <c r="AU33" s="68"/>
      <c r="AV33" s="68"/>
      <c r="AW33" s="68"/>
      <c r="AX33" s="69"/>
      <c r="AY33" s="47">
        <f>DATE($AG$2,12,26)</f>
        <v>46017</v>
      </c>
      <c r="AZ33" s="50"/>
      <c r="BA33" s="50"/>
      <c r="BB33" s="50"/>
    </row>
    <row r="34" spans="1:54" ht="69.599999999999994" customHeight="1" x14ac:dyDescent="0.25">
      <c r="B34" s="15" t="s">
        <v>71</v>
      </c>
      <c r="C34" s="16"/>
      <c r="D34" s="13"/>
      <c r="E34" s="13"/>
      <c r="F34" s="13"/>
      <c r="G34" s="13"/>
      <c r="H34" s="13"/>
      <c r="I34" s="13"/>
      <c r="J34" s="13"/>
      <c r="K34" s="13"/>
      <c r="L34" s="13"/>
      <c r="W34" s="58"/>
      <c r="AQ34" s="63" t="s">
        <v>68</v>
      </c>
      <c r="AS34" s="62"/>
    </row>
    <row r="35" spans="1:54" ht="80.099999999999994" customHeight="1" thickBot="1" x14ac:dyDescent="0.3">
      <c r="B35" s="17" t="s">
        <v>46</v>
      </c>
      <c r="C35" s="18" t="s">
        <v>63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65"/>
      <c r="O35" s="65"/>
      <c r="P35" s="65"/>
      <c r="Q35" s="65"/>
      <c r="R35" s="65"/>
      <c r="W35" s="58"/>
      <c r="X35" s="61"/>
      <c r="Y35" s="61"/>
      <c r="AQ35" s="63" t="s">
        <v>69</v>
      </c>
    </row>
    <row r="36" spans="1:54" ht="18.75" customHeight="1" x14ac:dyDescent="0.25">
      <c r="D36" s="1"/>
      <c r="E36" s="1"/>
      <c r="F36" s="1"/>
      <c r="G36" s="1"/>
      <c r="H36" s="1"/>
      <c r="I36" s="1"/>
      <c r="J36" s="1"/>
      <c r="K36" s="25"/>
      <c r="L36" s="25"/>
      <c r="M36" s="65"/>
      <c r="N36" s="65"/>
      <c r="O36" s="65"/>
      <c r="P36" s="65"/>
      <c r="Q36" s="65"/>
      <c r="R36" s="65"/>
      <c r="AQ36" s="63" t="s">
        <v>6</v>
      </c>
    </row>
    <row r="37" spans="1:54" ht="18.75" customHeight="1" x14ac:dyDescent="0.25">
      <c r="D37" s="1"/>
      <c r="E37" s="1"/>
      <c r="F37" s="1"/>
      <c r="G37" s="1"/>
      <c r="H37" s="1"/>
      <c r="I37" s="1"/>
      <c r="J37" s="1"/>
      <c r="K37" s="25"/>
      <c r="L37" s="25"/>
      <c r="M37" s="65"/>
      <c r="N37" s="65"/>
      <c r="O37" s="65"/>
      <c r="P37" s="65"/>
      <c r="Q37" s="65"/>
      <c r="R37" s="65"/>
      <c r="AQ37" s="63" t="s">
        <v>21</v>
      </c>
    </row>
    <row r="38" spans="1:54" x14ac:dyDescent="0.25">
      <c r="D38" s="2"/>
      <c r="E38" s="2"/>
      <c r="F38" s="2"/>
      <c r="G38" s="2"/>
      <c r="H38" s="2"/>
      <c r="I38" s="2"/>
      <c r="J38" s="2"/>
      <c r="K38" s="25"/>
      <c r="L38" s="25"/>
      <c r="M38" s="65"/>
      <c r="N38" s="65"/>
      <c r="O38" s="65"/>
      <c r="P38" s="65"/>
      <c r="Q38" s="65"/>
      <c r="R38" s="65"/>
      <c r="AQ38" s="63" t="s">
        <v>7</v>
      </c>
    </row>
    <row r="39" spans="1:54" x14ac:dyDescent="0.25">
      <c r="D39" s="25"/>
      <c r="E39" s="25"/>
      <c r="F39" s="25"/>
      <c r="G39" s="25"/>
      <c r="H39" s="25"/>
      <c r="I39" s="25"/>
      <c r="J39" s="25"/>
      <c r="K39" s="25"/>
      <c r="L39" s="25"/>
      <c r="M39" s="65"/>
      <c r="N39" s="65"/>
      <c r="O39" s="65"/>
      <c r="P39" s="65"/>
      <c r="Q39" s="65"/>
      <c r="R39" s="65"/>
      <c r="AQ39" s="63" t="s">
        <v>25</v>
      </c>
    </row>
    <row r="40" spans="1:54" x14ac:dyDescent="0.25">
      <c r="D40" s="30"/>
      <c r="E40" s="30"/>
      <c r="F40" s="30"/>
      <c r="G40" s="30"/>
      <c r="H40" s="30"/>
      <c r="I40" s="30"/>
      <c r="J40" s="30"/>
      <c r="K40" s="30"/>
      <c r="L40" s="30"/>
      <c r="AQ40" s="63" t="s">
        <v>34</v>
      </c>
    </row>
    <row r="41" spans="1:54" x14ac:dyDescent="0.25">
      <c r="D41" s="30"/>
      <c r="E41" s="30"/>
      <c r="F41" s="30"/>
      <c r="G41" s="30"/>
      <c r="H41" s="30"/>
      <c r="I41" s="30"/>
      <c r="J41" s="30"/>
      <c r="K41" s="30"/>
      <c r="L41" s="30"/>
      <c r="AQ41" s="63" t="s">
        <v>35</v>
      </c>
    </row>
    <row r="42" spans="1:54" x14ac:dyDescent="0.25">
      <c r="D42" s="30"/>
      <c r="E42" s="30"/>
      <c r="F42" s="30"/>
      <c r="G42" s="30"/>
      <c r="H42" s="30"/>
      <c r="I42" s="30"/>
      <c r="J42" s="30"/>
      <c r="K42" s="30"/>
      <c r="L42" s="30"/>
      <c r="AQ42" s="63" t="s">
        <v>36</v>
      </c>
    </row>
    <row r="43" spans="1:54" x14ac:dyDescent="0.25">
      <c r="AQ43" s="63"/>
    </row>
    <row r="50" spans="7:7" x14ac:dyDescent="0.25">
      <c r="G50" s="70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6">
    <mergeCell ref="AT19:AX19"/>
    <mergeCell ref="AT20:AX20"/>
    <mergeCell ref="Y2:AD2"/>
    <mergeCell ref="W2:X2"/>
    <mergeCell ref="AI7:AI8"/>
    <mergeCell ref="AE2:AF2"/>
    <mergeCell ref="AG2:AI2"/>
    <mergeCell ref="AK7:AK8"/>
    <mergeCell ref="B19:C20"/>
    <mergeCell ref="AJ7:AJ8"/>
    <mergeCell ref="B7:B8"/>
    <mergeCell ref="L2:N2"/>
    <mergeCell ref="A7:A8"/>
    <mergeCell ref="O2:V2"/>
    <mergeCell ref="C7:C8"/>
    <mergeCell ref="B12:C12"/>
    <mergeCell ref="B11:C11"/>
    <mergeCell ref="B10:C10"/>
    <mergeCell ref="B9:C9"/>
    <mergeCell ref="AF1:AK1"/>
    <mergeCell ref="A1:AE1"/>
    <mergeCell ref="B13:C13"/>
    <mergeCell ref="B15:C15"/>
    <mergeCell ref="B14:C14"/>
    <mergeCell ref="D2:K2"/>
    <mergeCell ref="AJ2:AK2"/>
  </mergeCells>
  <conditionalFormatting sqref="D7:AH15">
    <cfRule type="expression" dxfId="6" priority="267">
      <formula>OR(WEEKDAY(D$8,2)=6,WEEKDAY(D$8,2)=7)</formula>
    </cfRule>
    <cfRule type="expression" dxfId="5" priority="268">
      <formula>VLOOKUP(D$8,$AY$19:$AY$33,1,0)</formula>
    </cfRule>
  </conditionalFormatting>
  <conditionalFormatting sqref="D13:AH13">
    <cfRule type="cellIs" dxfId="4" priority="6" operator="greaterThan">
      <formula>12</formula>
    </cfRule>
  </conditionalFormatting>
  <conditionalFormatting sqref="D15:AH15">
    <cfRule type="cellIs" dxfId="3" priority="1" operator="greaterThan">
      <formula>12</formula>
    </cfRule>
  </conditionalFormatting>
  <conditionalFormatting sqref="E16:AI18">
    <cfRule type="cellIs" dxfId="2" priority="15" operator="greaterThan">
      <formula>0.5</formula>
    </cfRule>
  </conditionalFormatting>
  <conditionalFormatting sqref="AI13">
    <cfRule type="cellIs" dxfId="1" priority="2" operator="lessThan">
      <formula>$C$21</formula>
    </cfRule>
    <cfRule type="cellIs" dxfId="0" priority="3" operator="greaterThan">
      <formula>$C$21</formula>
    </cfRule>
  </conditionalFormatting>
  <dataValidations count="3">
    <dataValidation type="list" showInputMessage="1" showErrorMessage="1" sqref="C5">
      <formula1>$AN$19:$AN$26</formula1>
    </dataValidation>
    <dataValidation type="list" allowBlank="1" showInputMessage="1" showErrorMessage="1" sqref="AG2:AI2">
      <formula1>$AQ$20:$AQ$27</formula1>
    </dataValidation>
    <dataValidation type="list" allowBlank="1" showInputMessage="1" showErrorMessage="1" sqref="Y2:AD2">
      <formula1>$AQ$31:$AQ$42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  <ignoredErrors>
    <ignoredError sqref="D13:AH13 D15 D14 F14:AG14 E15:AH15" unlockedFormula="1"/>
    <ignoredError sqref="AI13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'Návod na používanie PV'!$AL$1:$AL$3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5"/>
  <sheetViews>
    <sheetView topLeftCell="G1" zoomScale="85" zoomScaleNormal="85" workbookViewId="0">
      <selection activeCell="AL1" sqref="AL1:AL1048576"/>
    </sheetView>
  </sheetViews>
  <sheetFormatPr defaultColWidth="9.28515625" defaultRowHeight="12.75" x14ac:dyDescent="0.2"/>
  <cols>
    <col min="1" max="37" width="9.28515625" style="19"/>
    <col min="38" max="38" width="9.28515625" style="19" hidden="1" customWidth="1"/>
    <col min="39" max="16384" width="9.28515625" style="19"/>
  </cols>
  <sheetData>
    <row r="1" spans="1:38" ht="15" customHeight="1" x14ac:dyDescent="0.2">
      <c r="A1" s="113" t="s">
        <v>72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AL1" s="19" t="s">
        <v>74</v>
      </c>
    </row>
    <row r="2" spans="1:38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L2" s="19" t="s">
        <v>75</v>
      </c>
    </row>
    <row r="3" spans="1:38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AL3" s="19" t="s">
        <v>76</v>
      </c>
    </row>
    <row r="4" spans="1:38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38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38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38" x14ac:dyDescent="0.2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38" x14ac:dyDescent="0.2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38" x14ac:dyDescent="0.2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38" x14ac:dyDescent="0.2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38" x14ac:dyDescent="0.2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38" x14ac:dyDescent="0.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38" x14ac:dyDescent="0.2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38" x14ac:dyDescent="0.2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38" x14ac:dyDescent="0.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38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1:15" x14ac:dyDescent="0.2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x14ac:dyDescent="0.2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x14ac:dyDescent="0.2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1:15" x14ac:dyDescent="0.2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x14ac:dyDescent="0.2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ht="16.149999999999999" customHeight="1" x14ac:dyDescent="0.2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ht="16.149999999999999" customHeight="1" x14ac:dyDescent="0.2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ht="16.149999999999999" customHeight="1" x14ac:dyDescent="0.2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ht="16.149999999999999" customHeight="1" x14ac:dyDescent="0.2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15" ht="16.149999999999999" customHeight="1" x14ac:dyDescent="0.2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  <row r="28" spans="1:15" ht="16.149999999999999" customHeight="1" x14ac:dyDescent="0.2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6.149999999999999" customHeight="1" x14ac:dyDescent="0.2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5" ht="16.149999999999999" customHeight="1" x14ac:dyDescent="0.2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5" ht="16.149999999999999" customHeight="1" x14ac:dyDescent="0.2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 ht="16.149999999999999" customHeight="1" x14ac:dyDescent="0.2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 ht="16.149999999999999" customHeight="1" x14ac:dyDescent="0.2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 ht="16.149999999999999" customHeight="1" x14ac:dyDescent="0.2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1:15" ht="16.149999999999999" customHeight="1" x14ac:dyDescent="0.2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1:15" ht="16.149999999999999" customHeight="1" x14ac:dyDescent="0.2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 ht="16.149999999999999" customHeight="1" x14ac:dyDescent="0.2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  <row r="38" spans="1:15" ht="16.149999999999999" customHeight="1" x14ac:dyDescent="0.2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</row>
    <row r="39" spans="1:15" ht="16.149999999999999" customHeight="1" x14ac:dyDescent="0.2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1:15" ht="16.149999999999999" customHeight="1" x14ac:dyDescent="0.2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6.149999999999999" customHeight="1" x14ac:dyDescent="0.2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2" spans="1:15" ht="16.149999999999999" customHeight="1" x14ac:dyDescent="0.2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</row>
    <row r="43" spans="1:15" ht="16.149999999999999" customHeight="1" x14ac:dyDescent="0.2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</row>
    <row r="44" spans="1:15" ht="16.149999999999999" customHeight="1" x14ac:dyDescent="0.2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</row>
    <row r="45" spans="1:15" ht="16.149999999999999" customHeight="1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</row>
    <row r="46" spans="1:15" ht="14.1" customHeight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5" ht="14.1" customHeight="1" x14ac:dyDescent="0.2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</row>
    <row r="48" spans="1:15" ht="14.1" customHeight="1" x14ac:dyDescent="0.2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</row>
    <row r="49" spans="1:15" ht="14.1" customHeight="1" x14ac:dyDescent="0.2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4.1" customHeight="1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2">
      <c r="A51" s="112" t="s">
        <v>67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</row>
    <row r="52" spans="1:15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</row>
    <row r="53" spans="1:15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</row>
    <row r="54" spans="1:15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</row>
    <row r="55" spans="1:15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</row>
    <row r="56" spans="1:15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</row>
    <row r="57" spans="1:15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1:15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1:15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</row>
    <row r="60" spans="1:15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</row>
    <row r="61" spans="1:15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</row>
    <row r="62" spans="1:15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</row>
    <row r="63" spans="1:15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</row>
    <row r="64" spans="1:15" ht="34.5" customHeight="1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</row>
    <row r="65" spans="1:12" ht="1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1:12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1:12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1:12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1:12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1:12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1:12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2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2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1:12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1:12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1:12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1:12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1:12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1:12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1:12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</row>
    <row r="185" spans="1:12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1:12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1:12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1:12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1:12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</row>
    <row r="200" spans="1:12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1:12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1:12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1:12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1:12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1:12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1:12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1:12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1:12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1:12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1:12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1:12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1:12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1:12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1:12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</row>
    <row r="227" spans="1:12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1:12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1:12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1:12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1:12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1:12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1:12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</row>
    <row r="234" spans="1:12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1:12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</row>
    <row r="236" spans="1:12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</row>
    <row r="237" spans="1:12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</row>
    <row r="238" spans="1:12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</row>
    <row r="239" spans="1:12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</row>
    <row r="240" spans="1:12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</row>
    <row r="241" spans="1:12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</row>
    <row r="242" spans="1:12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</row>
    <row r="243" spans="1:12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</row>
    <row r="244" spans="1:12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</row>
    <row r="245" spans="1:12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</row>
    <row r="246" spans="1:12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</row>
    <row r="247" spans="1:12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</row>
    <row r="248" spans="1:12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</row>
    <row r="249" spans="1:12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</row>
    <row r="250" spans="1:12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</row>
    <row r="251" spans="1:12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</row>
    <row r="252" spans="1:12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</row>
    <row r="253" spans="1:12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</row>
    <row r="254" spans="1:12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</row>
    <row r="255" spans="1:12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</row>
    <row r="256" spans="1:12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</row>
    <row r="257" spans="1:12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</row>
    <row r="258" spans="1:12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</row>
    <row r="259" spans="1:12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</row>
    <row r="260" spans="1:12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</row>
    <row r="261" spans="1:12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</row>
    <row r="262" spans="1:12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</row>
    <row r="263" spans="1:12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</row>
    <row r="264" spans="1:12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</row>
    <row r="265" spans="1:12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</row>
    <row r="266" spans="1:12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</row>
    <row r="267" spans="1:12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</row>
    <row r="268" spans="1:12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</row>
    <row r="269" spans="1:12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</row>
    <row r="270" spans="1:12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</row>
    <row r="271" spans="1:12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</row>
    <row r="272" spans="1:12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</row>
    <row r="273" spans="1:12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</row>
    <row r="274" spans="1:12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</row>
    <row r="275" spans="1:12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</row>
    <row r="276" spans="1:12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</row>
    <row r="277" spans="1:12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</row>
    <row r="278" spans="1:12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</row>
    <row r="279" spans="1:12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</row>
    <row r="280" spans="1:12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</row>
    <row r="281" spans="1:12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</row>
    <row r="282" spans="1:12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</row>
    <row r="283" spans="1:12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</row>
    <row r="284" spans="1:12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</row>
    <row r="285" spans="1:12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</row>
    <row r="286" spans="1:12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</row>
    <row r="287" spans="1:12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</row>
    <row r="288" spans="1:12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</row>
    <row r="289" spans="1:12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</row>
    <row r="290" spans="1:12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</row>
    <row r="291" spans="1:12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</row>
    <row r="292" spans="1:12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</row>
    <row r="293" spans="1:12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</row>
    <row r="294" spans="1:12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</row>
    <row r="295" spans="1:12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</row>
    <row r="296" spans="1:12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</row>
    <row r="297" spans="1:12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</row>
    <row r="298" spans="1:12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</row>
    <row r="299" spans="1:12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</row>
    <row r="300" spans="1:12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</row>
    <row r="301" spans="1:12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</row>
    <row r="302" spans="1:12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</row>
    <row r="303" spans="1:12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</row>
    <row r="304" spans="1:12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</row>
    <row r="305" spans="1:12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</row>
    <row r="306" spans="1:12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</row>
    <row r="307" spans="1:12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</row>
    <row r="308" spans="1:12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</row>
    <row r="309" spans="1:12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</row>
    <row r="310" spans="1:12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</row>
    <row r="311" spans="1:12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</row>
    <row r="312" spans="1:12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</row>
    <row r="313" spans="1:12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</row>
    <row r="314" spans="1:12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</row>
    <row r="315" spans="1:12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</row>
    <row r="316" spans="1:12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</row>
    <row r="317" spans="1:12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</row>
    <row r="318" spans="1:12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</row>
    <row r="319" spans="1:12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</row>
    <row r="320" spans="1:12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</row>
    <row r="321" spans="1:12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</row>
    <row r="322" spans="1:12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</row>
    <row r="323" spans="1:12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</row>
    <row r="324" spans="1:12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</row>
    <row r="325" spans="1:12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</row>
    <row r="326" spans="1:12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</row>
    <row r="327" spans="1:12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</row>
    <row r="328" spans="1:12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</row>
    <row r="329" spans="1:12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</row>
    <row r="330" spans="1:12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</row>
    <row r="331" spans="1:12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</row>
    <row r="332" spans="1:12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</row>
    <row r="333" spans="1:12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</row>
    <row r="334" spans="1:12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</row>
    <row r="335" spans="1:12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</row>
    <row r="336" spans="1:12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</row>
    <row r="337" spans="1:12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</row>
    <row r="338" spans="1:12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</row>
    <row r="339" spans="1:12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</row>
    <row r="340" spans="1:12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</row>
    <row r="341" spans="1:12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</row>
    <row r="342" spans="1:12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</row>
    <row r="343" spans="1:12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</row>
    <row r="344" spans="1:12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</row>
    <row r="345" spans="1:12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</row>
    <row r="346" spans="1:12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</row>
    <row r="347" spans="1:12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</row>
    <row r="348" spans="1:12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</row>
    <row r="349" spans="1:12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</row>
    <row r="350" spans="1:12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</row>
    <row r="351" spans="1:12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</row>
    <row r="352" spans="1:12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</row>
    <row r="353" spans="1:12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</row>
    <row r="354" spans="1:12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</row>
    <row r="355" spans="1:12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</row>
    <row r="356" spans="1:12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</row>
    <row r="357" spans="1:12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</row>
    <row r="358" spans="1:12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</row>
    <row r="359" spans="1:12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</row>
    <row r="360" spans="1:12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</row>
    <row r="361" spans="1:12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</row>
    <row r="362" spans="1:12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</row>
    <row r="363" spans="1:12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</row>
    <row r="364" spans="1:12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</row>
    <row r="365" spans="1:12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</row>
    <row r="366" spans="1:12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</row>
    <row r="367" spans="1:12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</row>
    <row r="368" spans="1:12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</row>
    <row r="369" spans="1:12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</row>
    <row r="370" spans="1:12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</row>
    <row r="371" spans="1:12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</row>
    <row r="372" spans="1:12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</row>
    <row r="373" spans="1:12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</row>
    <row r="374" spans="1:12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</row>
    <row r="375" spans="1:12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</row>
    <row r="376" spans="1:12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</row>
    <row r="377" spans="1:12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</row>
    <row r="378" spans="1:12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</row>
    <row r="379" spans="1:12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</row>
    <row r="380" spans="1:12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</row>
    <row r="381" spans="1:12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</row>
    <row r="382" spans="1:12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</row>
    <row r="383" spans="1:12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</row>
    <row r="384" spans="1:12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</row>
    <row r="385" spans="1:12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</row>
    <row r="386" spans="1:12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</row>
    <row r="387" spans="1:12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</row>
    <row r="388" spans="1:12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</row>
    <row r="389" spans="1:12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</row>
    <row r="390" spans="1:12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</row>
    <row r="391" spans="1:12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</row>
    <row r="392" spans="1:12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</row>
    <row r="393" spans="1:12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</row>
    <row r="394" spans="1:12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</row>
    <row r="395" spans="1:12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</row>
    <row r="396" spans="1:12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</row>
    <row r="397" spans="1:12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</row>
    <row r="398" spans="1:12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</row>
    <row r="399" spans="1:12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</row>
    <row r="400" spans="1:12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</row>
    <row r="401" spans="1:12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</row>
    <row r="402" spans="1:12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</row>
    <row r="403" spans="1:12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</row>
    <row r="404" spans="1:12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</row>
    <row r="405" spans="1:12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</row>
  </sheetData>
  <mergeCells count="2">
    <mergeCell ref="A51:O64"/>
    <mergeCell ref="A1:O4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PV - verzia A</vt:lpstr>
      <vt:lpstr>Návod na používanie PV</vt:lpstr>
      <vt:lpstr>'PV - verzia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2025-05-28T12:58:15Z</dcterms:modified>
</cp:coreProperties>
</file>